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kelly.menze\Downloads\"/>
    </mc:Choice>
  </mc:AlternateContent>
  <xr:revisionPtr revIDLastSave="0" documentId="13_ncr:1_{40585940-25BD-4231-AFEC-6DC8D40B864D}" xr6:coauthVersionLast="47" xr6:coauthVersionMax="47" xr10:uidLastSave="{00000000-0000-0000-0000-000000000000}"/>
  <bookViews>
    <workbookView xWindow="28680" yWindow="-120" windowWidth="29040" windowHeight="15840" tabRatio="737" activeTab="1" xr2:uid="{6B09F4C1-0841-4926-8825-2ECA1C27C39A}"/>
  </bookViews>
  <sheets>
    <sheet name="HISTORY OF CHANGES" sheetId="14" r:id="rId1"/>
    <sheet name="INSTRUCTIONS" sheetId="1" r:id="rId2"/>
    <sheet name="SUPPLIER INFORMATION" sheetId="17" r:id="rId3"/>
    <sheet name="FULL AUDIT" sheetId="27" r:id="rId4"/>
    <sheet name="CAPACITY AUDIT" sheetId="19" r:id="rId5"/>
    <sheet name="RESULTS SHEET - INTERNAL ONLY" sheetId="24" state="hidden" r:id="rId6"/>
    <sheet name="REPORT DOCUMENT" sheetId="16" r:id="rId7"/>
    <sheet name="DEVELOPMENT PLAN" sheetId="26" r:id="rId8"/>
  </sheets>
  <definedNames>
    <definedName name="_xlnm._FilterDatabase" localSheetId="4" hidden="1">'CAPACITY AUDIT'!$A$4:$G$24</definedName>
    <definedName name="_xlnm._FilterDatabase" localSheetId="6" hidden="1">'REPORT DOCUMENT'!$G$24:$G$68</definedName>
    <definedName name="_xlnm._FilterDatabase" localSheetId="2" hidden="1">'SUPPLIER INFORMATION'!$B$2:$G$5</definedName>
    <definedName name="_xlnm.Print_Area" localSheetId="2">'SUPPLIER INFORMATION'!$A$4:$H$34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6" l="1"/>
  <c r="G1" i="16"/>
  <c r="AA1" i="24"/>
  <c r="G1" i="19"/>
  <c r="G1" i="27"/>
  <c r="G2" i="17"/>
  <c r="I1" i="1"/>
  <c r="C12" i="24"/>
  <c r="B7" i="26" l="1"/>
  <c r="B8" i="26"/>
  <c r="D13" i="16"/>
  <c r="E8" i="16"/>
  <c r="E6" i="16"/>
  <c r="C5" i="26"/>
  <c r="G23" i="24"/>
  <c r="H23" i="24" s="1"/>
  <c r="M24" i="24"/>
  <c r="N24" i="24" s="1"/>
  <c r="K24" i="24"/>
  <c r="L24" i="24" s="1"/>
  <c r="I24" i="24"/>
  <c r="J24" i="24" s="1"/>
  <c r="G24" i="24"/>
  <c r="H24" i="24" s="1"/>
  <c r="E24" i="24"/>
  <c r="F24" i="24" s="1"/>
  <c r="C24" i="24"/>
  <c r="D24" i="24" s="1"/>
  <c r="M23" i="24"/>
  <c r="N23" i="24" s="1"/>
  <c r="K23" i="24"/>
  <c r="L23" i="24" s="1"/>
  <c r="I23" i="24"/>
  <c r="J23" i="24" s="1"/>
  <c r="E23" i="24"/>
  <c r="F23" i="24" s="1"/>
  <c r="C23" i="24"/>
  <c r="D23" i="24" s="1"/>
  <c r="M22" i="24"/>
  <c r="N22" i="24" s="1"/>
  <c r="K22" i="24"/>
  <c r="L22" i="24" s="1"/>
  <c r="I22" i="24"/>
  <c r="J22" i="24" s="1"/>
  <c r="G22" i="24"/>
  <c r="H22" i="24" s="1"/>
  <c r="E22" i="24"/>
  <c r="F22" i="24" s="1"/>
  <c r="C22" i="24"/>
  <c r="D22" i="24" s="1"/>
  <c r="M21" i="24"/>
  <c r="N21" i="24" s="1"/>
  <c r="K21" i="24"/>
  <c r="L21" i="24" s="1"/>
  <c r="I21" i="24"/>
  <c r="J21" i="24" s="1"/>
  <c r="G21" i="24"/>
  <c r="H21" i="24" s="1"/>
  <c r="E21" i="24"/>
  <c r="F21" i="24" s="1"/>
  <c r="C21" i="24"/>
  <c r="D21" i="24" s="1"/>
  <c r="M20" i="24"/>
  <c r="N20" i="24" s="1"/>
  <c r="K20" i="24"/>
  <c r="L20" i="24" s="1"/>
  <c r="I20" i="24"/>
  <c r="J20" i="24" s="1"/>
  <c r="G20" i="24"/>
  <c r="H20" i="24" s="1"/>
  <c r="E20" i="24"/>
  <c r="F20" i="24" s="1"/>
  <c r="C20" i="24"/>
  <c r="D20" i="24" s="1"/>
  <c r="M19" i="24"/>
  <c r="N19" i="24" s="1"/>
  <c r="K19" i="24"/>
  <c r="L19" i="24" s="1"/>
  <c r="I19" i="24"/>
  <c r="J19" i="24" s="1"/>
  <c r="G19" i="24"/>
  <c r="H19" i="24" s="1"/>
  <c r="E19" i="24"/>
  <c r="F19" i="24" s="1"/>
  <c r="C19" i="24"/>
  <c r="D19" i="24" s="1"/>
  <c r="M18" i="24"/>
  <c r="N18" i="24" s="1"/>
  <c r="K18" i="24"/>
  <c r="L18" i="24" s="1"/>
  <c r="I18" i="24"/>
  <c r="J18" i="24" s="1"/>
  <c r="G18" i="24"/>
  <c r="H18" i="24" s="1"/>
  <c r="E18" i="24"/>
  <c r="F18" i="24" s="1"/>
  <c r="C18" i="24"/>
  <c r="D18" i="24" s="1"/>
  <c r="M17" i="24"/>
  <c r="N17" i="24" s="1"/>
  <c r="K17" i="24"/>
  <c r="L17" i="24" s="1"/>
  <c r="I17" i="24"/>
  <c r="J17" i="24" s="1"/>
  <c r="G17" i="24"/>
  <c r="H17" i="24" s="1"/>
  <c r="E17" i="24"/>
  <c r="F17" i="24" s="1"/>
  <c r="C17" i="24"/>
  <c r="D17" i="24" s="1"/>
  <c r="B9" i="24"/>
  <c r="D11" i="24"/>
  <c r="E11" i="24" s="1"/>
  <c r="B11" i="24"/>
  <c r="C11" i="24" s="1"/>
  <c r="D10" i="24"/>
  <c r="E10" i="24" s="1"/>
  <c r="B10" i="24"/>
  <c r="C10" i="24" s="1"/>
  <c r="D9" i="24"/>
  <c r="E9" i="24" s="1"/>
  <c r="T9" i="24"/>
  <c r="R9" i="24"/>
  <c r="S9" i="24" s="1"/>
  <c r="B12" i="26"/>
  <c r="G14" i="16"/>
  <c r="G13" i="16"/>
  <c r="G12" i="16"/>
  <c r="G11" i="16"/>
  <c r="F14" i="16"/>
  <c r="F13" i="16"/>
  <c r="F12" i="16"/>
  <c r="F11" i="16"/>
  <c r="D14" i="16"/>
  <c r="D12" i="16"/>
  <c r="D11" i="16"/>
  <c r="C14" i="16"/>
  <c r="C13" i="16"/>
  <c r="C12" i="16"/>
  <c r="C11" i="16"/>
  <c r="AB17" i="24"/>
  <c r="AC17" i="24" s="1"/>
  <c r="Z17" i="24"/>
  <c r="AA17" i="24" s="1"/>
  <c r="X17" i="24"/>
  <c r="Y17" i="24" s="1"/>
  <c r="V17" i="24"/>
  <c r="W17" i="24" s="1"/>
  <c r="T17" i="24"/>
  <c r="U17" i="24" s="1"/>
  <c r="R17" i="24"/>
  <c r="S17" i="24" s="1"/>
  <c r="Y12" i="24"/>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1" i="26"/>
  <c r="B10" i="26"/>
  <c r="B9" i="26"/>
  <c r="C4" i="26"/>
  <c r="G8" i="16"/>
  <c r="C8" i="16"/>
  <c r="G7" i="16"/>
  <c r="E7" i="16"/>
  <c r="C7" i="16"/>
  <c r="G6" i="16" a="1"/>
  <c r="G6" i="16" s="1"/>
  <c r="C6" i="16" a="1"/>
  <c r="C6" i="16" s="1"/>
  <c r="J12" i="24"/>
  <c r="T11" i="24"/>
  <c r="U11" i="24" s="1"/>
  <c r="R11" i="24"/>
  <c r="S11" i="24" s="1"/>
  <c r="T10" i="24"/>
  <c r="U10" i="24" s="1"/>
  <c r="R10" i="24"/>
  <c r="S10" i="24" s="1"/>
  <c r="T12" i="24" l="1"/>
  <c r="U9" i="24"/>
  <c r="D12" i="24"/>
  <c r="C9" i="24"/>
  <c r="R12" i="24"/>
  <c r="S12" i="24" s="1"/>
  <c r="B12" i="24"/>
  <c r="E12" i="24" l="1"/>
  <c r="C19" i="16" s="1"/>
  <c r="U12" i="24"/>
  <c r="C1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 Armenta</author>
  </authors>
  <commentList>
    <comment ref="C8" authorId="0" shapeId="0" xr:uid="{0A1CB467-5F1D-407B-A432-4CC32034A3F6}">
      <text>
        <r>
          <rPr>
            <sz val="9"/>
            <color indexed="81"/>
            <rFont val="Tahoma"/>
            <family val="2"/>
          </rPr>
          <t>This number must match  the Supplier Audit Master List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Gilda Armenta</author>
  </authors>
  <commentList>
    <comment ref="M6" authorId="0" shapeId="0" xr:uid="{7200CC00-D092-41DA-81C7-10BF3BBF3381}">
      <text>
        <r>
          <rPr>
            <sz val="9"/>
            <color indexed="81"/>
            <rFont val="Tahoma"/>
            <family val="2"/>
          </rPr>
          <t xml:space="preserve">Action item will not be considered close unless an agreed with the
 Creation Representative.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<sst xmlns="http://schemas.openxmlformats.org/spreadsheetml/2006/main" count="577" uniqueCount="300">
  <si>
    <t xml:space="preserve">Supplier Self Audit Checklist </t>
  </si>
  <si>
    <t>Document #</t>
  </si>
  <si>
    <t>C-0002595</t>
  </si>
  <si>
    <t>APPROVALS</t>
  </si>
  <si>
    <t>HISTORY OF CHANGES</t>
  </si>
  <si>
    <t>Revision</t>
  </si>
  <si>
    <t>Authored/ Revised by</t>
  </si>
  <si>
    <t>Section # Changed</t>
  </si>
  <si>
    <t xml:space="preserve">Summary of the Changes </t>
  </si>
  <si>
    <t>Reason for the Change</t>
  </si>
  <si>
    <t>John Gaspari</t>
  </si>
  <si>
    <t>NA</t>
  </si>
  <si>
    <t>Initial release of the document into DocBank.</t>
  </si>
  <si>
    <t>N/A</t>
  </si>
  <si>
    <t>A</t>
  </si>
  <si>
    <t>Headline</t>
  </si>
  <si>
    <t xml:space="preserve">Changed logo </t>
  </si>
  <si>
    <t>Logo update</t>
  </si>
  <si>
    <t>B</t>
  </si>
  <si>
    <t>Clarified PPM criteria to align the requalification checklist. Added comments field, removed Tab 11, added risk calculation, updated formatting and reporting features.</t>
  </si>
  <si>
    <t xml:space="preserve">Year review and update </t>
  </si>
  <si>
    <t>C</t>
  </si>
  <si>
    <t>Gilda Armenta, Ron Thurston, Kelly Menze</t>
  </si>
  <si>
    <t>Reformatted the structure, streamlined and simplified the elements. Incorporated the audit report, development plan forms, and requalification checklist. Redefined the rating scaling and report tab.</t>
  </si>
  <si>
    <t>Restructuring update</t>
  </si>
  <si>
    <t>D</t>
  </si>
  <si>
    <t>Gilda Armenta, Kelly Menze, Paul Haripal, Joel Sagala</t>
  </si>
  <si>
    <t>THE FOLLOWING DOCUMENTATION MAY BE REQUESTED DURING THE ON SITE AUDIT, PLEASE HAVE IT READY.</t>
  </si>
  <si>
    <t>Maintenance Schedule</t>
  </si>
  <si>
    <t>Internal (Layered) Audit Schedule (if any).</t>
  </si>
  <si>
    <t>Layered Audits Schedule (if any)</t>
  </si>
  <si>
    <t xml:space="preserve">Quality Inspection Records for the last week of Creation's Part Number or the highest runner part. </t>
  </si>
  <si>
    <t xml:space="preserve">Metrics: OTD metrics of the last 12 months. </t>
  </si>
  <si>
    <t xml:space="preserve">PPM (external and internal) of the last 12 months. </t>
  </si>
  <si>
    <t xml:space="preserve">SCRAP of the last 12 months. </t>
  </si>
  <si>
    <t>PROPRIETARY AND CONFIDENTIAL</t>
  </si>
  <si>
    <t>Supplier Information</t>
  </si>
  <si>
    <t>Scope:     </t>
  </si>
  <si>
    <t>CAPACITY</t>
  </si>
  <si>
    <t>SUPPLIER INFORMATION</t>
  </si>
  <si>
    <t>Audit Report Number: </t>
  </si>
  <si>
    <t>Audit Date 1: </t>
  </si>
  <si>
    <t>Audit Date 2: </t>
  </si>
  <si>
    <t>Supplier Name: </t>
  </si>
  <si>
    <t>Supplier Number: </t>
  </si>
  <si>
    <t>Supplier Address: </t>
  </si>
  <si>
    <t>Supplier Contact Name and Title: </t>
  </si>
  <si>
    <t>Supplier Contact Email: </t>
  </si>
  <si>
    <t xml:space="preserve">(if </t>
  </si>
  <si>
    <r>
      <t>Creation Audit Team</t>
    </r>
    <r>
      <rPr>
        <sz val="10"/>
        <rFont val="Calibri"/>
        <family val="2"/>
      </rPr>
      <t> </t>
    </r>
  </si>
  <si>
    <r>
      <t>Supplier Audit Support Personnel </t>
    </r>
    <r>
      <rPr>
        <sz val="10"/>
        <rFont val="Calibri"/>
        <family val="2"/>
      </rPr>
      <t> </t>
    </r>
  </si>
  <si>
    <t>ELEMENT</t>
  </si>
  <si>
    <t>ITEM</t>
  </si>
  <si>
    <t>ORGANIZATIONAL ELEMENTS AND BEHAVIOURS</t>
  </si>
  <si>
    <t>SUPPLIER ASSESMENT</t>
  </si>
  <si>
    <t>CREATION ASSESMENT</t>
  </si>
  <si>
    <t>YES</t>
  </si>
  <si>
    <t>NO</t>
  </si>
  <si>
    <t xml:space="preserve">ELEMENT </t>
  </si>
  <si>
    <t>C-1</t>
  </si>
  <si>
    <r>
      <t xml:space="preserve">Have the capacity planning </t>
    </r>
    <r>
      <rPr>
        <b/>
        <u/>
        <sz val="11"/>
        <color theme="1"/>
        <rFont val="Calibri"/>
        <family val="2"/>
      </rPr>
      <t>practices</t>
    </r>
    <r>
      <rPr>
        <sz val="11"/>
        <color theme="1"/>
        <rFont val="Calibri"/>
        <family val="2"/>
      </rPr>
      <t xml:space="preserve"> been defined, communicated and accepted?</t>
    </r>
  </si>
  <si>
    <t>C-2</t>
  </si>
  <si>
    <t>C-3</t>
  </si>
  <si>
    <t>C-4</t>
  </si>
  <si>
    <r>
      <t xml:space="preserve">Are </t>
    </r>
    <r>
      <rPr>
        <b/>
        <u/>
        <sz val="11"/>
        <rFont val="Calibri"/>
        <family val="2"/>
      </rPr>
      <t>resources</t>
    </r>
    <r>
      <rPr>
        <sz val="11"/>
        <color theme="1"/>
        <rFont val="Calibri"/>
        <family val="2"/>
      </rPr>
      <t xml:space="preserve"> and mechanisms available to address differences in capacity measurements and objectives?</t>
    </r>
  </si>
  <si>
    <t>C-5</t>
  </si>
  <si>
    <t>C-6</t>
  </si>
  <si>
    <r>
      <t xml:space="preserve">Are </t>
    </r>
    <r>
      <rPr>
        <b/>
        <u/>
        <sz val="11"/>
        <color theme="1"/>
        <rFont val="Calibri"/>
        <family val="2"/>
      </rPr>
      <t>service level objectives</t>
    </r>
    <r>
      <rPr>
        <sz val="11"/>
        <color theme="1"/>
        <rFont val="Calibri"/>
        <family val="2"/>
      </rPr>
      <t xml:space="preserve"> established in collaboration with the stakeholder and/or user community?</t>
    </r>
  </si>
  <si>
    <t>C-7</t>
  </si>
  <si>
    <r>
      <t xml:space="preserve">Is the </t>
    </r>
    <r>
      <rPr>
        <b/>
        <u/>
        <sz val="11"/>
        <color theme="1"/>
        <rFont val="Calibri"/>
        <family val="2"/>
      </rPr>
      <t>owner</t>
    </r>
    <r>
      <rPr>
        <sz val="11"/>
        <color theme="1"/>
        <rFont val="Calibri"/>
        <family val="2"/>
      </rPr>
      <t xml:space="preserve"> of the capacity plan clearly identified and associated with the </t>
    </r>
    <r>
      <rPr>
        <b/>
        <u/>
        <sz val="11"/>
        <color theme="1"/>
        <rFont val="Calibri"/>
        <family val="2"/>
      </rPr>
      <t>capacity planning roles and responsibilities?</t>
    </r>
  </si>
  <si>
    <t>C-8</t>
  </si>
  <si>
    <t>C-9</t>
  </si>
  <si>
    <t>C-10</t>
  </si>
  <si>
    <t>C-11</t>
  </si>
  <si>
    <t>C-12</t>
  </si>
  <si>
    <t>C-13</t>
  </si>
  <si>
    <t>C-14</t>
  </si>
  <si>
    <t>C-15</t>
  </si>
  <si>
    <t>C-16</t>
  </si>
  <si>
    <t>C-17</t>
  </si>
  <si>
    <t>C-18</t>
  </si>
  <si>
    <t>C-19</t>
  </si>
  <si>
    <t>C-20</t>
  </si>
  <si>
    <t>RESPONSE</t>
  </si>
  <si>
    <t>CUSTOMER SERVICE</t>
  </si>
  <si>
    <t>MANAGEMENT SYSTEM PLAN</t>
  </si>
  <si>
    <t>Does the supplier comply with environmental regulatory requirements as applicable?</t>
  </si>
  <si>
    <t>PROCESS QUALITY MANAGEMENT</t>
  </si>
  <si>
    <t xml:space="preserve"> Is there a defined escalation path to report out of control conditions or urgent quality concerns? </t>
  </si>
  <si>
    <t>MANUFACTURING CAPABILITY</t>
  </si>
  <si>
    <t>SUPPLY CHAIN MANAGEMENT</t>
  </si>
  <si>
    <t>QUALITY SYSTEMS</t>
  </si>
  <si>
    <t>Are internal audits conducted at planned intervals to verify QMS and internal processes conform to requirements</t>
  </si>
  <si>
    <t>Is there a process in place to monitor and reduce Cost of Poor Quality (COPQ) (e.g., rework, scrap etc.)?</t>
  </si>
  <si>
    <t>.</t>
  </si>
  <si>
    <t>PROCESS CONTINUOUS IMPROVEMENT</t>
  </si>
  <si>
    <t>FULL AUDIT</t>
  </si>
  <si>
    <t>CAPACITY AUDIT</t>
  </si>
  <si>
    <t>SUPPLIER</t>
  </si>
  <si>
    <t>CREATION</t>
  </si>
  <si>
    <t>COUNT</t>
  </si>
  <si>
    <t>SCORE</t>
  </si>
  <si>
    <t>FINAL SCORE</t>
  </si>
  <si>
    <t>Section Score Interpretation</t>
  </si>
  <si>
    <t>We can Work with the supplier in parallel they work on minor audit issues. </t>
  </si>
  <si>
    <t>Supplier needs a development plan to work on audit issues before we engage in business.  </t>
  </si>
  <si>
    <t>26-50</t>
  </si>
  <si>
    <t>Supplier poses significant risk, Creation will not engage at present.   </t>
  </si>
  <si>
    <t>25 or below</t>
  </si>
  <si>
    <t>Supplier contact Phone Number: </t>
  </si>
  <si>
    <t>AUDIT SCORE</t>
  </si>
  <si>
    <t>CAPACITY AUDIT SCORE</t>
  </si>
  <si>
    <t>FULL AUDIT SCORE</t>
  </si>
  <si>
    <t>Number</t>
  </si>
  <si>
    <t>Comments</t>
  </si>
  <si>
    <t>Action Needed</t>
  </si>
  <si>
    <t>Supplier Name:</t>
  </si>
  <si>
    <t>Supplier Development Plan</t>
  </si>
  <si>
    <t>Scope:</t>
  </si>
  <si>
    <t>OBSERVATION FROM AUDIT</t>
  </si>
  <si>
    <t>SUPPLIER PROPOSED ACTION</t>
  </si>
  <si>
    <t>OWNER (Supplier)</t>
  </si>
  <si>
    <t>PROJECTED START DATE</t>
  </si>
  <si>
    <t>PROJECTED DUE DATE</t>
  </si>
  <si>
    <t>COMMENTS/RESULTS</t>
  </si>
  <si>
    <t>STATUS</t>
  </si>
  <si>
    <t>DATE COMPLETE</t>
  </si>
  <si>
    <t>SUPPLIER COMMENTS / NOTES</t>
  </si>
  <si>
    <t>CREATION COMMENTS / NOTES</t>
  </si>
  <si>
    <t>FINDINGS</t>
  </si>
  <si>
    <t>OBSERVATIONS</t>
  </si>
  <si>
    <t>POSITIVE OBSERVATIONS</t>
  </si>
  <si>
    <t>ACTION NEEDED</t>
  </si>
  <si>
    <t>NEW PRODUCT INTRODUCTION</t>
  </si>
  <si>
    <t xml:space="preserve">The supplier shall evaluate and provide response to every element. </t>
  </si>
  <si>
    <t>If external party, Calibration Certificate.</t>
  </si>
  <si>
    <t>Internal Audit Questionnaire (if any).</t>
  </si>
  <si>
    <t>The supplier must meet or exceed the element question for a YES answer.</t>
  </si>
  <si>
    <t xml:space="preserve">Supplier acknowledges that evidence of compliance with the elements may be requested. </t>
  </si>
  <si>
    <t>It is understood that unless sanctioned, in writing, by duly authorized officer of the Creation Technologies Legal Affairs Team this information is confidential, and no news release, advertisement or public announcement, or denial or confirmation of the same, concerning any part of the subject matter of this process will be made by any employee.</t>
  </si>
  <si>
    <t>-</t>
  </si>
  <si>
    <t>This document is proprietary to Creation Technologies and not for replication or publication outside Creation Technologies.</t>
  </si>
  <si>
    <t>The information shall not at any time be disclosed to any third party, including Creation customers, suppliers or representatives thereof, unless sanctioned, in writing, by duly authorized officer of the Creation Technologies Legal Affairs Team. </t>
  </si>
  <si>
    <t>Any information, report or documents referenced within this document shall be deemed and managed as confidential and proprietary unless written guidance to the contrary exits.</t>
  </si>
  <si>
    <t>Use, duplication and/or dissemination of the content and/or media contained herein or by virtue of this document may only be sanctioned, in writing, by duly authorized officer of the Creation Technologies Legal Affairs Team.</t>
  </si>
  <si>
    <r>
      <t>Creation Audit Team</t>
    </r>
    <r>
      <rPr>
        <sz val="14"/>
        <rFont val="Calibri"/>
        <family val="2"/>
      </rPr>
      <t> </t>
    </r>
  </si>
  <si>
    <r>
      <t>Supplier Audit Support Personnel </t>
    </r>
    <r>
      <rPr>
        <sz val="14"/>
        <rFont val="Calibri"/>
        <family val="2"/>
      </rPr>
      <t> </t>
    </r>
  </si>
  <si>
    <t>Name</t>
  </si>
  <si>
    <t>Position</t>
  </si>
  <si>
    <t>SECTION</t>
  </si>
  <si>
    <t>Location: Common</t>
  </si>
  <si>
    <t>Issue Date (YYYY-MM-DD)</t>
  </si>
  <si>
    <t>All</t>
  </si>
  <si>
    <t>SELECT</t>
  </si>
  <si>
    <t>Is measuring and test equipment calibrated or verified at specified intervals in accordance to traceable standards?</t>
  </si>
  <si>
    <t>Calibration Schedule.</t>
  </si>
  <si>
    <t>*The documentation that may be requested is not limited to the above list.</t>
  </si>
  <si>
    <t>SUPPLIER ASSESSMENT</t>
  </si>
  <si>
    <t>CREATION ASSESSMENT</t>
  </si>
  <si>
    <r>
      <t xml:space="preserve">Supplier Self Audit Checklist - </t>
    </r>
    <r>
      <rPr>
        <b/>
        <sz val="16"/>
        <rFont val="Arial"/>
        <family val="2"/>
      </rPr>
      <t>CAPACITY</t>
    </r>
  </si>
  <si>
    <t>Supplier Self Audit Checklist - REPORT</t>
  </si>
  <si>
    <t>SCORE COLOR CODE</t>
  </si>
  <si>
    <t>COMMENTS</t>
  </si>
  <si>
    <r>
      <rPr>
        <b/>
        <sz val="16"/>
        <rFont val="Arial"/>
        <family val="2"/>
      </rPr>
      <t>Supplier Self Audit Checklist -</t>
    </r>
    <r>
      <rPr>
        <b/>
        <sz val="14"/>
        <rFont val="Arial"/>
        <family val="2"/>
      </rPr>
      <t xml:space="preserve"> DEVELOPMENT</t>
    </r>
  </si>
  <si>
    <t>Select</t>
  </si>
  <si>
    <t>51-75</t>
  </si>
  <si>
    <t>75-100</t>
  </si>
  <si>
    <r>
      <t xml:space="preserve">Have plans been developed and approved to manage factors associated with </t>
    </r>
    <r>
      <rPr>
        <b/>
        <u/>
        <sz val="11"/>
        <color theme="1"/>
        <rFont val="Calibri"/>
        <family val="2"/>
      </rPr>
      <t>expected growth in capacity demand</t>
    </r>
    <r>
      <rPr>
        <sz val="11"/>
        <color theme="1"/>
        <rFont val="Calibri"/>
        <family val="2"/>
      </rPr>
      <t>?</t>
    </r>
  </si>
  <si>
    <r>
      <t xml:space="preserve">Have plans been developed and approved to </t>
    </r>
    <r>
      <rPr>
        <b/>
        <u/>
        <sz val="11"/>
        <color theme="1"/>
        <rFont val="Calibri"/>
        <family val="2"/>
      </rPr>
      <t xml:space="preserve">address instances of exceptional capacity demands </t>
    </r>
    <r>
      <rPr>
        <sz val="11"/>
        <color theme="1"/>
        <rFont val="Calibri"/>
        <family val="2"/>
      </rPr>
      <t>outside of normal operating parameters? (peaks, slopes)</t>
    </r>
  </si>
  <si>
    <t>20 questions</t>
  </si>
  <si>
    <t>56 questions</t>
  </si>
  <si>
    <t>Ready to work with Creation.</t>
  </si>
  <si>
    <t>Customer Service</t>
  </si>
  <si>
    <t>New Products Introduction</t>
  </si>
  <si>
    <t>Process Quality Management</t>
  </si>
  <si>
    <t>Manufacturing Capability</t>
  </si>
  <si>
    <t>Supply Chain Management</t>
  </si>
  <si>
    <t>Quality Systems</t>
  </si>
  <si>
    <t xml:space="preserve">Is Process Performance Data analyzed for trends, continuous improvement, etc.?
</t>
  </si>
  <si>
    <t>Management System Plan</t>
  </si>
  <si>
    <t>Process Continuous Improvement</t>
  </si>
  <si>
    <t>Self Assessment</t>
  </si>
  <si>
    <t>Streamline and simplification</t>
  </si>
  <si>
    <t xml:space="preserve">TOTAL </t>
  </si>
  <si>
    <t>SYES</t>
  </si>
  <si>
    <t>CYES</t>
  </si>
  <si>
    <t>CN%</t>
  </si>
  <si>
    <t>C A/N</t>
  </si>
  <si>
    <t>C A/N%</t>
  </si>
  <si>
    <t>S N/A</t>
  </si>
  <si>
    <t>SN%</t>
  </si>
  <si>
    <t>S N/A%</t>
  </si>
  <si>
    <t>CN</t>
  </si>
  <si>
    <t>SN</t>
  </si>
  <si>
    <t>25% or below</t>
  </si>
  <si>
    <t>26%-50%</t>
  </si>
  <si>
    <t>51%-75%</t>
  </si>
  <si>
    <t>75%-100%</t>
  </si>
  <si>
    <t>Value YES</t>
  </si>
  <si>
    <t>Value NO</t>
  </si>
  <si>
    <r>
      <t xml:space="preserve">MAX POSSIBLE SCORE
</t>
    </r>
    <r>
      <rPr>
        <b/>
        <sz val="12"/>
        <rFont val="Calibri"/>
        <family val="2"/>
        <scheme val="minor"/>
      </rPr>
      <t xml:space="preserve">100
</t>
    </r>
    <r>
      <rPr>
        <sz val="11"/>
        <rFont val="Calibri"/>
        <family val="2"/>
        <scheme val="minor"/>
      </rPr>
      <t xml:space="preserve">
0.56/YES
0.0/NO</t>
    </r>
  </si>
  <si>
    <r>
      <t xml:space="preserve">MAX POSSIBLE SCORE
100
</t>
    </r>
    <r>
      <rPr>
        <sz val="11"/>
        <rFont val="Calibri"/>
        <family val="2"/>
        <scheme val="minor"/>
      </rPr>
      <t>5.0/YES
0.0/NO</t>
    </r>
  </si>
  <si>
    <t>CREATION COMPLIANCE %</t>
  </si>
  <si>
    <t>SUPPLIER COMPLIANCE %</t>
  </si>
  <si>
    <t>Score Range and Color Code</t>
  </si>
  <si>
    <t>FULL AUDIT RESULTS</t>
  </si>
  <si>
    <t>CAPACITY AUDIT RESULTS</t>
  </si>
  <si>
    <t>Ready to work with Creation</t>
  </si>
  <si>
    <t>Creation will review the supplier's responses from the customer's perspective. Creation reserves the option to an On-Site audit regardless of Supplier's score.</t>
  </si>
  <si>
    <t xml:space="preserve">N/A should NOT be used when an element does apply to the business or industry but the supplier doesn't meet the criteria of the elements, in these cases NO should be the response. </t>
  </si>
  <si>
    <t>INSTRUCTIONS</t>
  </si>
  <si>
    <t>STEP</t>
  </si>
  <si>
    <t>Scores from the supplier Self Audit and Creation's validation audit, if required, will be reviewed.</t>
  </si>
  <si>
    <t xml:space="preserve">Enter assessment date, supplier name, and supplier # on the supplier information tab. This data will replicate to the applicable remaining locations. </t>
  </si>
  <si>
    <t>Acceptable responses are YES, NO, and N/A.</t>
  </si>
  <si>
    <t xml:space="preserve">N/A should only be used if the element does not apply to the supplier business or industry. </t>
  </si>
  <si>
    <t>Creation may require the supplier to complete a development plan or corrective actions.</t>
  </si>
  <si>
    <t>Maintenance Order and Report</t>
  </si>
  <si>
    <t>Training Record and Matrix for supplier employee(s) chosen by the auditor.</t>
  </si>
  <si>
    <t>Core Tools for 1 Creation Part Number, if applicable, or the current highest runner: (Flow chart, PFMEA, CP).</t>
  </si>
  <si>
    <t>Supplier Contact Number Phone Number: </t>
  </si>
  <si>
    <t>Audit Leader Name and Position</t>
  </si>
  <si>
    <t>Audit Member Name and Position</t>
  </si>
  <si>
    <t>Supplier Attendee and Position</t>
  </si>
  <si>
    <t>Does the supplier have experience using customer supplier portals for planning, order releases, and documentation (engineering and quality) visibility?</t>
  </si>
  <si>
    <t>Is there a designated point of contact for Creation and is there an escalation path?</t>
  </si>
  <si>
    <t>Are KPI's that impact the customer monitored? (OTD, SCAR, PPM, LAR, etc.)</t>
  </si>
  <si>
    <t>Is customer satisfaction measured and is it a company objective?</t>
  </si>
  <si>
    <t>Are customer complaints recorded and tracked for resolution?</t>
  </si>
  <si>
    <t>Have customer KPIs met or exceeded the targeted goal for the last 6 consecutive months?</t>
  </si>
  <si>
    <t>Is there a documented ethics policy and is training provided to employees?</t>
  </si>
  <si>
    <t>Is there a formal HS&amp;E (Health, Environmental and Safety) program?</t>
  </si>
  <si>
    <t>Is annual HS&amp;E refresher training provided for employees when applicable?</t>
  </si>
  <si>
    <t>Is a formal succession plan in place for leadership?</t>
  </si>
  <si>
    <t>Is there a Business Plan to increase capacity or grow into new or current industry markets?</t>
  </si>
  <si>
    <t xml:space="preserve">Is there a formal, documented training program? </t>
  </si>
  <si>
    <t>Is support available for prototype manufacturing and/or pre-production.</t>
  </si>
  <si>
    <t>Does the supplier have PPAP submission capabilities/experience?</t>
  </si>
  <si>
    <r>
      <t>Does the document control system ensure</t>
    </r>
    <r>
      <rPr>
        <b/>
        <sz val="11"/>
        <rFont val="Calibri    "/>
      </rPr>
      <t xml:space="preserve"> </t>
    </r>
    <r>
      <rPr>
        <sz val="11"/>
        <rFont val="Calibri    "/>
      </rPr>
      <t>all procedures, work instructions, and specifications are current? (Revision Control)</t>
    </r>
  </si>
  <si>
    <t xml:space="preserve">Are document changes communicated, or are visual standards created for, associates when English is not their primary language? </t>
  </si>
  <si>
    <t xml:space="preserve">Are Process Control Methods in place for key processes?
</t>
  </si>
  <si>
    <t>Are process compliance audits scheduled and performed accordingly?</t>
  </si>
  <si>
    <t>Is a formal inspection plan documented and in place?</t>
  </si>
  <si>
    <t>Are there defined KPI's? (Key Process indicators)</t>
  </si>
  <si>
    <t>Are KPI's tracked, analyzed and actioned?</t>
  </si>
  <si>
    <t>KPI's have met or exceeded the company's goal for the last 3 months?</t>
  </si>
  <si>
    <t>Is there a Corrective Action System to manage Internal and External CAPA's?</t>
  </si>
  <si>
    <t>Is manufacturing capability sufficient and flexible to accommodate unplanned orders?</t>
  </si>
  <si>
    <t>Is there a routine preventative maintenance schedule to manage equipment and assets?</t>
  </si>
  <si>
    <t>Is an ERP or MRP system used to manage operations?</t>
  </si>
  <si>
    <t>Is the ERP or MRP system proprietary?</t>
  </si>
  <si>
    <t>Is a tool life monitoring system in place to track tooling and fixture health and lifespan?</t>
  </si>
  <si>
    <t>Is there a supplier management process?</t>
  </si>
  <si>
    <t>Is a there a process to prevent purchase of counterfeit materials and/or for detection of counterfeit material?</t>
  </si>
  <si>
    <t>Are environmental controls in place for sensitive materials storage and/or shelf life monitoring capability?</t>
  </si>
  <si>
    <t xml:space="preserve">Is a Quality Management System (QMS) established, documented, implemented and aligned with ISO 9001 or similar standard? </t>
  </si>
  <si>
    <t xml:space="preserve">Is there a process to ensure that non-conforming products are identified and controlled to prevent unintended use or delivery? </t>
  </si>
  <si>
    <t xml:space="preserve">Do corrective actions identify, address root cause(s) and review the effectiveness of the permanent action taken? </t>
  </si>
  <si>
    <t>Are records retained in accordance to regulatory or customer requirements?</t>
  </si>
  <si>
    <t xml:space="preserve">Is there a calibration program for measuring and test equipment in accordance with an international calibration standard? (ISO10012, ISO17025, ANSI/NCSL Z540) </t>
  </si>
  <si>
    <t>Are subcontractors used for calibration of measuring and test equipment? Does the subcontractor certify to an international calibration standard? (NIST, ISO17025, etc.)</t>
  </si>
  <si>
    <t>Is there a process to manage and communicate changes (e.g., engineering changes, production process changes, ECN, ECO, PCN, tooling changes, PO changes etc.)?</t>
  </si>
  <si>
    <t>Is there a formal continuous improvement program?</t>
  </si>
  <si>
    <t>Is there an inventory management system to optimize inventory turns over time and assure stock rotation, such as "first-in-first-out" (FIFO)?</t>
  </si>
  <si>
    <t xml:space="preserve">Are 5S, or better, standards in place and are they part of the company culture? </t>
  </si>
  <si>
    <t>Are Core Tools (Flow Chart, PFMEA, Control Plan) in place as part of the Process Control Methods?</t>
  </si>
  <si>
    <r>
      <t>Are customers notified of non-conformances that have been shipped from the facility and is support available for onsite containment / sorting to keep production running for the custom</t>
    </r>
    <r>
      <rPr>
        <sz val="11"/>
        <rFont val="Calibri    "/>
      </rPr>
      <t>er? (Recall support)</t>
    </r>
  </si>
  <si>
    <t>Is a part cleanliness or FOD program in place? (Foreign Object Debris/Damage)</t>
  </si>
  <si>
    <t>Is there capability to trace raw material from procurement to delivery (material traceability)?</t>
  </si>
  <si>
    <t>Are customer orders processed and loaded in one week or less and are order confirmations sent to the customer?</t>
  </si>
  <si>
    <t>Is back up coverage and cross training for key or critical positions defined within the company?</t>
  </si>
  <si>
    <t xml:space="preserve">Does the formal training program include a training matrix for all levels of the organization and is there evidence an employee is approved/certified to perform their assigned function(s)? </t>
  </si>
  <si>
    <t>Is support available for New Product Introduction (NPI)?</t>
  </si>
  <si>
    <t>Is a document control system is in place?</t>
  </si>
  <si>
    <r>
      <t xml:space="preserve">Have the capacity planning </t>
    </r>
    <r>
      <rPr>
        <b/>
        <u/>
        <sz val="11"/>
        <color theme="1"/>
        <rFont val="Calibri"/>
        <family val="2"/>
      </rPr>
      <t>objectives</t>
    </r>
    <r>
      <rPr>
        <sz val="11"/>
        <color theme="1"/>
        <rFont val="Calibri"/>
        <family val="2"/>
      </rPr>
      <t xml:space="preserve"> been established and validated?</t>
    </r>
  </si>
  <si>
    <r>
      <t xml:space="preserve">Does a plan exist to </t>
    </r>
    <r>
      <rPr>
        <b/>
        <u/>
        <sz val="11"/>
        <color theme="1"/>
        <rFont val="Calibri"/>
        <family val="2"/>
      </rPr>
      <t>monitor</t>
    </r>
    <r>
      <rPr>
        <sz val="11"/>
        <color theme="1"/>
        <rFont val="Calibri"/>
        <family val="2"/>
      </rPr>
      <t xml:space="preserve"> capacity and performance factors?</t>
    </r>
  </si>
  <si>
    <r>
      <t>Is there a communication method to</t>
    </r>
    <r>
      <rPr>
        <b/>
        <sz val="11"/>
        <color theme="1"/>
        <rFont val="Calibri"/>
        <family val="2"/>
      </rPr>
      <t xml:space="preserve"> </t>
    </r>
    <r>
      <rPr>
        <b/>
        <u/>
        <sz val="11"/>
        <color theme="1"/>
        <rFont val="Calibri"/>
        <family val="2"/>
      </rPr>
      <t>notify</t>
    </r>
    <r>
      <rPr>
        <sz val="11"/>
        <color theme="1"/>
        <rFont val="Calibri"/>
        <family val="2"/>
      </rPr>
      <t xml:space="preserve"> appropriate parties of capacity plans, attainment, and issues?</t>
    </r>
  </si>
  <si>
    <r>
      <t xml:space="preserve">Are mechanisms in place to </t>
    </r>
    <r>
      <rPr>
        <b/>
        <u/>
        <sz val="11"/>
        <color theme="1"/>
        <rFont val="Calibri"/>
        <family val="2"/>
      </rPr>
      <t>monitor and periodically report</t>
    </r>
    <r>
      <rPr>
        <sz val="11"/>
        <color theme="1"/>
        <rFont val="Calibri"/>
        <family val="2"/>
      </rPr>
      <t xml:space="preserve"> attainment of service level objectives to stakeholders and user representatives?</t>
    </r>
  </si>
  <si>
    <r>
      <t xml:space="preserve">Have </t>
    </r>
    <r>
      <rPr>
        <b/>
        <u/>
        <sz val="11"/>
        <rFont val="Calibri"/>
        <family val="2"/>
      </rPr>
      <t>benchmarks</t>
    </r>
    <r>
      <rPr>
        <sz val="11"/>
        <rFont val="Calibri"/>
        <family val="2"/>
      </rPr>
      <t xml:space="preserve"> to assess conformance to defined systems performance requirements been identified and agreed upon?</t>
    </r>
  </si>
  <si>
    <r>
      <t>Have business processes</t>
    </r>
    <r>
      <rPr>
        <b/>
        <sz val="11"/>
        <color theme="1"/>
        <rFont val="Calibri"/>
        <family val="2"/>
      </rPr>
      <t xml:space="preserve"> </t>
    </r>
    <r>
      <rPr>
        <b/>
        <u/>
        <sz val="11"/>
        <color theme="1"/>
        <rFont val="Calibri"/>
        <family val="2"/>
      </rPr>
      <t>related to capacity requirements/planning</t>
    </r>
    <r>
      <rPr>
        <sz val="11"/>
        <color theme="1"/>
        <rFont val="Calibri"/>
        <family val="2"/>
      </rPr>
      <t xml:space="preserve"> been defined?</t>
    </r>
  </si>
  <si>
    <r>
      <t xml:space="preserve">Has the system been </t>
    </r>
    <r>
      <rPr>
        <b/>
        <u/>
        <sz val="11"/>
        <color theme="1"/>
        <rFont val="Calibri"/>
        <family val="2"/>
      </rPr>
      <t>tested against defined measures</t>
    </r>
    <r>
      <rPr>
        <sz val="11"/>
        <color theme="1"/>
        <rFont val="Calibri"/>
        <family val="2"/>
      </rPr>
      <t xml:space="preserve"> and associated business process requirements?</t>
    </r>
  </si>
  <si>
    <r>
      <t xml:space="preserve">Have the </t>
    </r>
    <r>
      <rPr>
        <b/>
        <u/>
        <sz val="11"/>
        <color theme="1"/>
        <rFont val="Calibri"/>
        <family val="2"/>
      </rPr>
      <t>system performance requirements</t>
    </r>
    <r>
      <rPr>
        <b/>
        <sz val="11"/>
        <color theme="1"/>
        <rFont val="Calibri"/>
        <family val="2"/>
      </rPr>
      <t xml:space="preserve"> </t>
    </r>
    <r>
      <rPr>
        <sz val="11"/>
        <color theme="1"/>
        <rFont val="Calibri"/>
        <family val="2"/>
      </rPr>
      <t>been defined in terms of business processes?</t>
    </r>
  </si>
  <si>
    <r>
      <t xml:space="preserve">Have </t>
    </r>
    <r>
      <rPr>
        <b/>
        <u/>
        <sz val="11"/>
        <color theme="1"/>
        <rFont val="Calibri"/>
        <family val="2"/>
      </rPr>
      <t>individual capacity</t>
    </r>
    <r>
      <rPr>
        <sz val="11"/>
        <color theme="1"/>
        <rFont val="Calibri"/>
        <family val="2"/>
      </rPr>
      <t xml:space="preserve"> items been considered and analyzed to determine their impact on the overall project? 
Items such as physical server consolidation, storage considerations, necessary IT controls, standards and processes, computing resources, required technical skills, additional staffing, licensing requirements, backup requirements, security requirements, system configuration, system monitoring, availability requirements, etc. </t>
    </r>
  </si>
  <si>
    <r>
      <t xml:space="preserve">Have plans been developed and approved to address any </t>
    </r>
    <r>
      <rPr>
        <b/>
        <u/>
        <sz val="11"/>
        <color theme="1"/>
        <rFont val="Calibri"/>
        <family val="2"/>
      </rPr>
      <t>gaps</t>
    </r>
    <r>
      <rPr>
        <sz val="11"/>
        <color theme="1"/>
        <rFont val="Calibri"/>
        <family val="2"/>
      </rPr>
      <t xml:space="preserve"> between current capacity and current/future demand?</t>
    </r>
  </si>
  <si>
    <t>Auditors Comments and Recommendation:</t>
  </si>
  <si>
    <t>ASSESSMENT</t>
  </si>
  <si>
    <t>This Tab is for Internal Use Only - Right Click on the tab and select HIDE</t>
  </si>
  <si>
    <t>Supplier Self Audit Checklist - RESULTS</t>
  </si>
  <si>
    <r>
      <t xml:space="preserve">Have </t>
    </r>
    <r>
      <rPr>
        <b/>
        <u/>
        <sz val="11"/>
        <color theme="1"/>
        <rFont val="Calibri"/>
        <family val="2"/>
      </rPr>
      <t>minimum</t>
    </r>
    <r>
      <rPr>
        <sz val="11"/>
        <color theme="1"/>
        <rFont val="Calibri"/>
        <family val="2"/>
      </rPr>
      <t xml:space="preserve"> levels of capacity been outlined and takt times been established?</t>
    </r>
  </si>
  <si>
    <r>
      <t xml:space="preserve">Have </t>
    </r>
    <r>
      <rPr>
        <b/>
        <u/>
        <sz val="11"/>
        <color theme="1"/>
        <rFont val="Calibri"/>
        <family val="2"/>
      </rPr>
      <t>maximum</t>
    </r>
    <r>
      <rPr>
        <sz val="11"/>
        <color theme="1"/>
        <rFont val="Calibri"/>
        <family val="2"/>
      </rPr>
      <t xml:space="preserve"> levels of capacity been outlined and takt times been established?</t>
    </r>
  </si>
  <si>
    <r>
      <t xml:space="preserve">Have </t>
    </r>
    <r>
      <rPr>
        <b/>
        <u/>
        <sz val="11"/>
        <color theme="1"/>
        <rFont val="Calibri"/>
        <family val="2"/>
      </rPr>
      <t>current capacity and established takt times</t>
    </r>
    <r>
      <rPr>
        <sz val="11"/>
        <color theme="1"/>
        <rFont val="Calibri"/>
        <family val="2"/>
      </rPr>
      <t xml:space="preserve"> been reviewed and analyzed against the </t>
    </r>
    <r>
      <rPr>
        <b/>
        <u/>
        <sz val="11"/>
        <color theme="1"/>
        <rFont val="Calibri"/>
        <family val="2"/>
      </rPr>
      <t>defined capacity</t>
    </r>
    <r>
      <rPr>
        <sz val="11"/>
        <color theme="1"/>
        <rFont val="Calibri"/>
        <family val="2"/>
      </rPr>
      <t xml:space="preserve"> requirements?</t>
    </r>
  </si>
  <si>
    <r>
      <t xml:space="preserve">Has the </t>
    </r>
    <r>
      <rPr>
        <b/>
        <u/>
        <sz val="11"/>
        <color theme="1"/>
        <rFont val="Calibri"/>
        <family val="2"/>
      </rPr>
      <t>system performance goal/takt times</t>
    </r>
    <r>
      <rPr>
        <sz val="11"/>
        <color theme="1"/>
        <rFont val="Calibri"/>
        <family val="2"/>
      </rPr>
      <t xml:space="preserve"> been met for the last three months?</t>
    </r>
  </si>
  <si>
    <t>We can work with the supplier in parallel they work on minor audit issues. </t>
  </si>
  <si>
    <t>CREATION APPROVAL</t>
  </si>
  <si>
    <t>E</t>
  </si>
  <si>
    <t>Gilda Armenta</t>
  </si>
  <si>
    <t>Results Sheet</t>
  </si>
  <si>
    <t>Corrected formula for the calculation of the % score for the full audit.</t>
  </si>
  <si>
    <t xml:space="preserve">Formula correction. </t>
  </si>
  <si>
    <t>Revision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</si>
</sst>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lt;=9999999]###\-####;\(###\)\ ###\-####"/>
  </numFmts>
  <fonts count="7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8"/>
      <color theme="1"/>
      <name val="Calibri"/>
      <family val="2"/>
      <scheme val="minor"/>
    </font>
    <font>
      <sz val="10"/>
      <color theme="1"/>
      <name val="Calibri"/>
      <family val="2"/>
      <scheme val="minor"/>
    </font>
    <font>
      <b/>
      <sz val="12"/>
      <name val="Arial"/>
      <family val="2"/>
    </font>
    <font>
      <b/>
      <sz val="10"/>
      <name val="Arial"/>
      <family val="2"/>
    </font>
    <font>
      <b/>
      <sz val="11"/>
      <color theme="1"/>
      <name val="Arial"/>
      <family val="2"/>
    </font>
    <font>
      <b/>
      <sz val="12"/>
      <color theme="1"/>
      <name val="Arial"/>
      <family val="2"/>
    </font>
    <font>
      <sz val="10"/>
      <name val="Arial"/>
      <family val="2"/>
    </font>
    <font>
      <sz val="10"/>
      <color theme="1"/>
      <name val="Arial"/>
      <family val="2"/>
    </font>
    <font>
      <sz val="8"/>
      <name val="Calibri"/>
      <family val="2"/>
      <scheme val="minor"/>
    </font>
    <font>
      <sz val="12"/>
      <color theme="1"/>
      <name val="Arial"/>
      <family val="2"/>
    </font>
    <font>
      <b/>
      <sz val="12"/>
      <color rgb="FFFF0000"/>
      <name val="Arial"/>
      <family val="2"/>
    </font>
    <font>
      <sz val="12"/>
      <name val="Arial"/>
      <family val="2"/>
    </font>
    <font>
      <b/>
      <u/>
      <sz val="12"/>
      <color theme="1"/>
      <name val="Arial"/>
      <family val="2"/>
    </font>
    <font>
      <sz val="11"/>
      <name val="Calibri"/>
      <family val="2"/>
    </font>
    <font>
      <sz val="1"/>
      <name val="Calibri"/>
      <family val="2"/>
    </font>
    <font>
      <b/>
      <sz val="11"/>
      <name val="Calibri"/>
      <family val="2"/>
    </font>
    <font>
      <sz val="11"/>
      <color theme="1"/>
      <name val="Calibri"/>
      <family val="2"/>
    </font>
    <font>
      <sz val="10"/>
      <color theme="1"/>
      <name val="Calibri"/>
      <family val="2"/>
    </font>
    <font>
      <sz val="10"/>
      <name val="Calibri"/>
      <family val="2"/>
    </font>
    <font>
      <b/>
      <sz val="10"/>
      <name val="Calibri"/>
      <family val="2"/>
    </font>
    <font>
      <sz val="12"/>
      <color theme="0"/>
      <name val="Calibri"/>
      <family val="2"/>
    </font>
    <font>
      <b/>
      <sz val="11"/>
      <color theme="1"/>
      <name val="Calibri"/>
      <family val="2"/>
    </font>
    <font>
      <sz val="18"/>
      <color theme="1"/>
      <name val="Calibri"/>
      <family val="2"/>
      <scheme val="minor"/>
    </font>
    <font>
      <b/>
      <sz val="12"/>
      <name val="Calibri"/>
      <family val="2"/>
    </font>
    <font>
      <sz val="12"/>
      <color rgb="FF293745"/>
      <name val="Inherit"/>
    </font>
    <font>
      <b/>
      <sz val="11"/>
      <name val="Calibri    "/>
    </font>
    <font>
      <sz val="11"/>
      <name val="Calibri    "/>
    </font>
    <font>
      <b/>
      <u/>
      <sz val="11"/>
      <color theme="1"/>
      <name val="Calibri"/>
      <family val="2"/>
    </font>
    <font>
      <b/>
      <u/>
      <sz val="11"/>
      <name val="Calibri"/>
      <family val="2"/>
    </font>
    <font>
      <b/>
      <sz val="20"/>
      <name val="Calibri    "/>
    </font>
    <font>
      <sz val="11"/>
      <name val="Calibri"/>
      <family val="2"/>
      <scheme val="minor"/>
    </font>
    <font>
      <sz val="10"/>
      <color theme="0"/>
      <name val="Calibri"/>
      <family val="2"/>
    </font>
    <font>
      <sz val="9"/>
      <color indexed="81"/>
      <name val="Tahoma"/>
      <family val="2"/>
    </font>
    <font>
      <u/>
      <sz val="11"/>
      <color theme="10"/>
      <name val="Calibri"/>
      <family val="2"/>
      <scheme val="minor"/>
    </font>
    <font>
      <b/>
      <sz val="26"/>
      <name val="Arial"/>
      <family val="2"/>
    </font>
    <font>
      <b/>
      <sz val="14"/>
      <name val="Arial"/>
      <family val="2"/>
    </font>
    <font>
      <b/>
      <sz val="14"/>
      <color theme="1"/>
      <name val="Arial"/>
      <family val="2"/>
    </font>
    <font>
      <b/>
      <sz val="12"/>
      <color rgb="FFFF0000"/>
      <name val="Calibri"/>
      <family val="2"/>
    </font>
    <font>
      <b/>
      <sz val="12"/>
      <name val="Arial"/>
      <family val="2"/>
    </font>
    <font>
      <sz val="12"/>
      <color theme="1"/>
      <name val="Arial"/>
      <family val="2"/>
    </font>
    <font>
      <sz val="10"/>
      <name val="Calibri"/>
      <family val="2"/>
    </font>
    <font>
      <sz val="12"/>
      <name val="Calibri"/>
      <family val="2"/>
    </font>
    <font>
      <sz val="14"/>
      <name val="Calibri"/>
      <family val="2"/>
    </font>
    <font>
      <b/>
      <sz val="14"/>
      <name val="Calibri"/>
      <family val="2"/>
    </font>
    <font>
      <b/>
      <sz val="12"/>
      <name val="Calibri"/>
      <family val="2"/>
    </font>
    <font>
      <b/>
      <sz val="12"/>
      <name val="Calibri    "/>
    </font>
    <font>
      <b/>
      <sz val="16"/>
      <name val="Arial"/>
      <family val="2"/>
    </font>
    <font>
      <b/>
      <sz val="18"/>
      <name val="Arial"/>
      <family val="2"/>
    </font>
    <font>
      <b/>
      <sz val="14"/>
      <name val="Arial"/>
      <family val="2"/>
    </font>
    <font>
      <b/>
      <sz val="12"/>
      <color theme="1"/>
      <name val="Calibri"/>
      <family val="2"/>
    </font>
    <font>
      <b/>
      <sz val="11"/>
      <color theme="1"/>
      <name val="Calibri"/>
      <family val="2"/>
    </font>
    <font>
      <b/>
      <sz val="11"/>
      <name val="Calibri"/>
      <family val="2"/>
      <scheme val="minor"/>
    </font>
    <font>
      <b/>
      <sz val="11"/>
      <name val="Calibri"/>
      <family val="2"/>
    </font>
    <font>
      <sz val="11"/>
      <color theme="1"/>
      <name val="Calibri"/>
      <family val="2"/>
    </font>
    <font>
      <b/>
      <sz val="14"/>
      <color theme="1"/>
      <name val="Calibri"/>
      <family val="2"/>
    </font>
    <font>
      <b/>
      <sz val="18"/>
      <name val="Arial"/>
      <family val="2"/>
    </font>
    <font>
      <sz val="12"/>
      <color theme="1"/>
      <name val="Calibri"/>
      <family val="2"/>
      <scheme val="minor"/>
    </font>
    <font>
      <b/>
      <sz val="10"/>
      <color rgb="FFFF0000"/>
      <name val="Calibri"/>
      <family val="2"/>
    </font>
    <font>
      <b/>
      <sz val="11"/>
      <color theme="0"/>
      <name val="Calibri"/>
      <family val="2"/>
    </font>
    <font>
      <b/>
      <sz val="10"/>
      <color theme="1"/>
      <name val="Calibri"/>
      <family val="2"/>
    </font>
    <font>
      <b/>
      <sz val="10"/>
      <color rgb="FF000000"/>
      <name val="Calibri"/>
      <family val="2"/>
    </font>
    <font>
      <sz val="11"/>
      <color rgb="FF000000"/>
      <name val="Calibri"/>
      <family val="2"/>
    </font>
    <font>
      <b/>
      <sz val="12"/>
      <color rgb="FF000000"/>
      <name val="Calibri"/>
      <family val="2"/>
    </font>
    <font>
      <sz val="10"/>
      <color theme="1"/>
      <name val="Calibri"/>
      <family val="2"/>
    </font>
    <font>
      <sz val="10"/>
      <color theme="1"/>
      <name val="Arial"/>
      <family val="2"/>
    </font>
    <font>
      <sz val="11"/>
      <color theme="1"/>
      <name val="Calibri    "/>
    </font>
    <font>
      <sz val="11"/>
      <color rgb="FF242424"/>
      <name val="Calibri    "/>
    </font>
    <font>
      <b/>
      <sz val="12"/>
      <name val="Calibri"/>
      <family val="2"/>
      <scheme val="minor"/>
    </font>
    <font>
      <b/>
      <sz val="12"/>
      <color theme="1"/>
      <name val="Calibri"/>
      <family val="2"/>
      <scheme val="minor"/>
    </font>
    <font>
      <b/>
      <sz val="14"/>
      <color theme="1"/>
      <name val="Calibri"/>
      <family val="2"/>
      <scheme val="minor"/>
    </font>
    <font>
      <b/>
      <u/>
      <sz val="18"/>
      <name val="Arial"/>
      <family val="2"/>
    </font>
    <font>
      <b/>
      <u/>
      <sz val="20"/>
      <color rgb="FFC00000"/>
      <name val="Arial"/>
      <family val="2"/>
    </font>
    <font>
      <b/>
      <sz val="20"/>
      <name val="Arial"/>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ACB9CA"/>
        <bgColor indexed="64"/>
      </patternFill>
    </fill>
    <fill>
      <patternFill patternType="solid">
        <fgColor rgb="FFD9D9D9"/>
        <bgColor indexed="64"/>
      </patternFill>
    </fill>
    <fill>
      <patternFill patternType="solid">
        <fgColor rgb="FFD9D9D9"/>
        <bgColor rgb="FF000000"/>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AD7EE"/>
        <bgColor indexed="64"/>
      </patternFill>
    </fill>
    <fill>
      <patternFill patternType="solid">
        <fgColor theme="2" tint="-0.499984740745262"/>
        <bgColor indexed="64"/>
      </patternFill>
    </fill>
    <fill>
      <patternFill patternType="solid">
        <fgColor rgb="FFD9DEEB"/>
        <bgColor indexed="64"/>
      </patternFill>
    </fill>
    <fill>
      <patternFill patternType="solid">
        <fgColor rgb="FFD9DEEB"/>
        <bgColor rgb="FF000000"/>
      </patternFill>
    </fill>
    <fill>
      <patternFill patternType="solid">
        <fgColor theme="4" tint="0.59999389629810485"/>
        <bgColor indexed="64"/>
      </patternFill>
    </fill>
  </fills>
  <borders count="7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164" fontId="1" fillId="0" borderId="0"/>
    <xf numFmtId="0" fontId="38" fillId="0" borderId="0" applyNumberFormat="0" applyFill="0" applyBorder="0" applyAlignment="0" applyProtection="0"/>
    <xf numFmtId="9" fontId="1" fillId="0" borderId="0" applyFont="0" applyFill="0" applyBorder="0" applyAlignment="0" applyProtection="0"/>
  </cellStyleXfs>
  <cellXfs count="589">
    <xf numFmtId="0" fontId="0" fillId="0" borderId="0" xfId="0"/>
    <xf numFmtId="0" fontId="0" fillId="0" borderId="0" xfId="0" applyProtection="1">
      <protection hidden="1"/>
    </xf>
    <xf numFmtId="0" fontId="3" fillId="0" borderId="0" xfId="0" applyFont="1" applyProtection="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9" fillId="0" borderId="0" xfId="0" applyFont="1" applyProtection="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vertical="top" wrapText="1"/>
      <protection hidden="1"/>
    </xf>
    <xf numFmtId="0" fontId="10" fillId="0" borderId="0" xfId="0" applyFont="1" applyProtection="1">
      <protection hidden="1"/>
    </xf>
    <xf numFmtId="0" fontId="10" fillId="0" borderId="0" xfId="0" applyFont="1" applyAlignment="1" applyProtection="1">
      <alignment horizontal="center" vertical="center" wrapText="1"/>
      <protection hidden="1"/>
    </xf>
    <xf numFmtId="165" fontId="5" fillId="0" borderId="0" xfId="0" applyNumberFormat="1" applyFont="1" applyAlignment="1" applyProtection="1">
      <alignment vertical="top" wrapText="1"/>
      <protection hidden="1"/>
    </xf>
    <xf numFmtId="0" fontId="5" fillId="0" borderId="0" xfId="0" applyFont="1" applyAlignment="1" applyProtection="1">
      <alignment horizontal="left" vertical="top" wrapText="1"/>
      <protection hidden="1"/>
    </xf>
    <xf numFmtId="0" fontId="15" fillId="0" borderId="0" xfId="0" applyFont="1" applyProtection="1">
      <protection hidden="1"/>
    </xf>
    <xf numFmtId="0" fontId="14" fillId="0" borderId="0" xfId="0" applyFont="1" applyProtection="1">
      <protection hidden="1"/>
    </xf>
    <xf numFmtId="0" fontId="7" fillId="2" borderId="0" xfId="0" applyFont="1" applyFill="1" applyAlignment="1" applyProtection="1">
      <alignment vertical="center"/>
      <protection hidden="1"/>
    </xf>
    <xf numFmtId="0" fontId="7" fillId="2" borderId="0" xfId="0" applyFont="1" applyFill="1" applyProtection="1">
      <protection hidden="1"/>
    </xf>
    <xf numFmtId="0" fontId="7" fillId="2" borderId="0" xfId="0" applyFont="1" applyFill="1" applyAlignment="1" applyProtection="1">
      <alignment vertical="center" wrapText="1"/>
      <protection hidden="1"/>
    </xf>
    <xf numFmtId="0" fontId="16" fillId="0" borderId="0" xfId="0" applyFont="1" applyProtection="1">
      <protection hidden="1"/>
    </xf>
    <xf numFmtId="0" fontId="7" fillId="0" borderId="0" xfId="0" applyFont="1" applyProtection="1">
      <protection hidden="1"/>
    </xf>
    <xf numFmtId="0" fontId="12" fillId="0" borderId="0" xfId="0" applyFont="1" applyProtection="1">
      <protection hidden="1"/>
    </xf>
    <xf numFmtId="0" fontId="18" fillId="0" borderId="7"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21" fillId="0" borderId="0" xfId="0" applyFont="1" applyAlignment="1">
      <alignment horizontal="left" vertical="center" wrapText="1"/>
    </xf>
    <xf numFmtId="0" fontId="0" fillId="0" borderId="0" xfId="0" applyAlignment="1">
      <alignment wrapText="1"/>
    </xf>
    <xf numFmtId="0" fontId="31" fillId="3" borderId="7"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2" fillId="0" borderId="0" xfId="0" applyFont="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vertical="center"/>
    </xf>
    <xf numFmtId="0" fontId="7"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vertical="center" wrapText="1"/>
    </xf>
    <xf numFmtId="0" fontId="6" fillId="0" borderId="0" xfId="0" applyFont="1" applyAlignment="1">
      <alignment wrapText="1"/>
    </xf>
    <xf numFmtId="0" fontId="14" fillId="0" borderId="0" xfId="0" applyFont="1" applyAlignment="1">
      <alignment horizontal="left" vertical="center"/>
    </xf>
    <xf numFmtId="0" fontId="31" fillId="3" borderId="4"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3" borderId="12" xfId="0"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hidden="1"/>
    </xf>
    <xf numFmtId="0" fontId="14" fillId="0" borderId="0" xfId="0" applyFont="1" applyAlignment="1">
      <alignment horizontal="left" vertical="top" wrapText="1"/>
    </xf>
    <xf numFmtId="0" fontId="0" fillId="0" borderId="0" xfId="0" applyAlignment="1" applyProtection="1">
      <protection hidden="1"/>
    </xf>
    <xf numFmtId="164" fontId="8" fillId="2" borderId="12" xfId="1" applyFont="1" applyFill="1" applyBorder="1" applyAlignment="1">
      <alignment horizontal="center" vertical="center"/>
    </xf>
    <xf numFmtId="164" fontId="8" fillId="2" borderId="12" xfId="1" applyFont="1" applyFill="1" applyBorder="1" applyAlignment="1">
      <alignment horizontal="center" vertical="center" wrapText="1"/>
    </xf>
    <xf numFmtId="164" fontId="8" fillId="2" borderId="23" xfId="1" applyFont="1" applyFill="1" applyBorder="1" applyAlignment="1">
      <alignment horizontal="center" vertical="center" wrapText="1"/>
    </xf>
    <xf numFmtId="0" fontId="11" fillId="2" borderId="41" xfId="1" applyNumberFormat="1" applyFont="1" applyFill="1" applyBorder="1" applyAlignment="1">
      <alignment horizontal="center" vertical="center"/>
    </xf>
    <xf numFmtId="164" fontId="11" fillId="2" borderId="41" xfId="1" applyFont="1" applyFill="1" applyBorder="1" applyAlignment="1">
      <alignment horizontal="center" vertical="center" wrapText="1"/>
    </xf>
    <xf numFmtId="164" fontId="11" fillId="2" borderId="41" xfId="1" quotePrefix="1" applyFont="1" applyFill="1" applyBorder="1" applyAlignment="1">
      <alignment horizontal="left" vertical="center" wrapText="1"/>
    </xf>
    <xf numFmtId="164" fontId="11" fillId="2" borderId="41" xfId="1" quotePrefix="1" applyFont="1" applyFill="1" applyBorder="1" applyAlignment="1">
      <alignment horizontal="center" vertical="center" wrapText="1"/>
    </xf>
    <xf numFmtId="0" fontId="11" fillId="0" borderId="41" xfId="0" applyFont="1" applyBorder="1" applyAlignment="1" applyProtection="1">
      <alignment horizontal="center" vertical="center"/>
      <protection hidden="1"/>
    </xf>
    <xf numFmtId="0" fontId="11" fillId="0" borderId="41" xfId="0" applyFont="1" applyBorder="1" applyAlignment="1" applyProtection="1">
      <alignment horizontal="center" vertical="center" wrapText="1"/>
      <protection hidden="1"/>
    </xf>
    <xf numFmtId="0" fontId="12" fillId="0" borderId="41" xfId="0" applyFont="1" applyBorder="1" applyAlignment="1" applyProtection="1">
      <alignment horizontal="center" vertical="center"/>
      <protection hidden="1"/>
    </xf>
    <xf numFmtId="0" fontId="12" fillId="0" borderId="41" xfId="0" applyFont="1" applyBorder="1" applyAlignment="1" applyProtection="1">
      <alignment horizontal="center" vertical="center" wrapText="1"/>
      <protection hidden="1"/>
    </xf>
    <xf numFmtId="0" fontId="12" fillId="0" borderId="41" xfId="0" applyFont="1" applyBorder="1" applyAlignment="1" applyProtection="1">
      <alignment horizontal="left" vertical="center" wrapText="1"/>
      <protection hidden="1"/>
    </xf>
    <xf numFmtId="165" fontId="0" fillId="0" borderId="0" xfId="0" applyNumberFormat="1" applyAlignment="1" applyProtection="1">
      <protection hidden="1"/>
    </xf>
    <xf numFmtId="164" fontId="2" fillId="2" borderId="18" xfId="1" applyFont="1" applyFill="1" applyBorder="1" applyAlignment="1">
      <alignment horizontal="center" vertical="center" wrapText="1"/>
    </xf>
    <xf numFmtId="165" fontId="11" fillId="2" borderId="41" xfId="1" quotePrefix="1" applyNumberFormat="1" applyFont="1" applyFill="1" applyBorder="1" applyAlignment="1">
      <alignment horizontal="center" vertical="center" wrapText="1"/>
    </xf>
    <xf numFmtId="165" fontId="11" fillId="0" borderId="41" xfId="0" applyNumberFormat="1" applyFont="1" applyBorder="1" applyAlignment="1" applyProtection="1">
      <alignment horizontal="center" vertical="center"/>
      <protection hidden="1"/>
    </xf>
    <xf numFmtId="164" fontId="2" fillId="2" borderId="41" xfId="1" applyFont="1" applyFill="1" applyBorder="1" applyAlignment="1">
      <alignment horizontal="center" vertical="center" wrapText="1"/>
    </xf>
    <xf numFmtId="0" fontId="55" fillId="0" borderId="12" xfId="0" applyFont="1" applyBorder="1" applyAlignment="1">
      <alignment horizontal="center" vertical="center"/>
    </xf>
    <xf numFmtId="0" fontId="0" fillId="0" borderId="41" xfId="0" applyBorder="1" applyAlignment="1" applyProtection="1">
      <alignment horizontal="center" vertical="center"/>
      <protection hidden="1"/>
    </xf>
    <xf numFmtId="0" fontId="12" fillId="0" borderId="41" xfId="0" applyFont="1" applyBorder="1" applyAlignment="1" applyProtection="1">
      <alignment vertical="center"/>
      <protection hidden="1"/>
    </xf>
    <xf numFmtId="165" fontId="12" fillId="0" borderId="41" xfId="0" applyNumberFormat="1" applyFont="1" applyBorder="1" applyAlignment="1" applyProtection="1">
      <alignment horizontal="center" vertical="center"/>
      <protection hidden="1"/>
    </xf>
    <xf numFmtId="0" fontId="11" fillId="0" borderId="41" xfId="0" applyFont="1" applyBorder="1" applyAlignment="1" applyProtection="1">
      <alignment vertical="center" wrapText="1"/>
      <protection hidden="1"/>
    </xf>
    <xf numFmtId="0" fontId="31" fillId="16" borderId="4" xfId="0" applyFont="1" applyFill="1" applyBorder="1" applyAlignment="1" applyProtection="1">
      <alignment horizontal="center" vertical="center" wrapText="1"/>
      <protection locked="0"/>
    </xf>
    <xf numFmtId="0" fontId="31" fillId="16" borderId="4" xfId="0" applyFont="1" applyFill="1" applyBorder="1" applyAlignment="1" applyProtection="1">
      <alignment horizontal="left" vertical="center" wrapText="1"/>
      <protection locked="0"/>
    </xf>
    <xf numFmtId="0" fontId="31" fillId="16" borderId="7" xfId="0" applyFont="1" applyFill="1" applyBorder="1" applyAlignment="1" applyProtection="1">
      <alignment horizontal="center" vertical="center" wrapText="1"/>
      <protection locked="0"/>
    </xf>
    <xf numFmtId="0" fontId="31" fillId="16" borderId="7" xfId="0" applyFont="1" applyFill="1" applyBorder="1" applyAlignment="1" applyProtection="1">
      <alignment horizontal="left" vertical="center" wrapText="1"/>
      <protection locked="0"/>
    </xf>
    <xf numFmtId="0" fontId="31" fillId="16" borderId="12"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left" vertical="center" wrapText="1"/>
      <protection locked="0"/>
    </xf>
    <xf numFmtId="0" fontId="31" fillId="16" borderId="9" xfId="0" applyFont="1" applyFill="1" applyBorder="1" applyAlignment="1" applyProtection="1">
      <alignment horizontal="center" vertical="center" wrapText="1"/>
      <protection locked="0"/>
    </xf>
    <xf numFmtId="0" fontId="31" fillId="16" borderId="9" xfId="0" applyFont="1" applyFill="1" applyBorder="1" applyAlignment="1" applyProtection="1">
      <alignment horizontal="left" vertical="center" wrapText="1"/>
      <protection locked="0"/>
    </xf>
    <xf numFmtId="49" fontId="36" fillId="10" borderId="7" xfId="0" applyNumberFormat="1" applyFont="1" applyFill="1" applyBorder="1" applyAlignment="1">
      <alignment horizontal="center" vertical="center" wrapText="1"/>
    </xf>
    <xf numFmtId="0" fontId="22" fillId="6" borderId="7" xfId="0" applyFont="1" applyFill="1" applyBorder="1" applyAlignment="1">
      <alignment horizontal="center" vertical="center"/>
    </xf>
    <xf numFmtId="0" fontId="22" fillId="5" borderId="7" xfId="0" applyFont="1" applyFill="1" applyBorder="1" applyAlignment="1">
      <alignment horizontal="center" vertical="center"/>
    </xf>
    <xf numFmtId="0" fontId="22" fillId="8" borderId="7" xfId="0" applyFont="1" applyFill="1" applyBorder="1" applyAlignment="1">
      <alignment horizontal="center" vertical="center"/>
    </xf>
    <xf numFmtId="16" fontId="22" fillId="4" borderId="7" xfId="0" applyNumberFormat="1" applyFont="1" applyFill="1" applyBorder="1" applyAlignment="1">
      <alignment horizontal="center" vertical="center"/>
    </xf>
    <xf numFmtId="0" fontId="23" fillId="16" borderId="28" xfId="0" applyFont="1" applyFill="1" applyBorder="1" applyAlignment="1" applyProtection="1">
      <alignment horizontal="center" vertical="center" wrapText="1"/>
      <protection locked="0"/>
    </xf>
    <xf numFmtId="0" fontId="64" fillId="19" borderId="5" xfId="0" applyFont="1" applyFill="1" applyBorder="1" applyAlignment="1" applyProtection="1">
      <alignment horizontal="center" vertical="center" wrapText="1"/>
      <protection locked="0"/>
    </xf>
    <xf numFmtId="0" fontId="45" fillId="16" borderId="28" xfId="0" applyFont="1" applyFill="1" applyBorder="1" applyAlignment="1" applyProtection="1">
      <alignment horizontal="center" vertical="center" wrapText="1"/>
      <protection locked="0"/>
    </xf>
    <xf numFmtId="0" fontId="45" fillId="16" borderId="51" xfId="0" applyFont="1" applyFill="1" applyBorder="1" applyAlignment="1" applyProtection="1">
      <alignment horizontal="center" vertical="center" wrapText="1"/>
      <protection locked="0"/>
    </xf>
    <xf numFmtId="0" fontId="31" fillId="16" borderId="22" xfId="0" applyFont="1" applyFill="1" applyBorder="1" applyAlignment="1" applyProtection="1">
      <alignment horizontal="center" vertical="center" wrapText="1"/>
      <protection locked="0"/>
    </xf>
    <xf numFmtId="0" fontId="31" fillId="16" borderId="22" xfId="0" applyFont="1" applyFill="1" applyBorder="1" applyAlignment="1" applyProtection="1">
      <alignment horizontal="left" vertical="center" wrapText="1"/>
      <protection locked="0"/>
    </xf>
    <xf numFmtId="0" fontId="31" fillId="3" borderId="22" xfId="0" applyFont="1" applyFill="1" applyBorder="1" applyAlignment="1" applyProtection="1">
      <alignment horizontal="center" vertical="center" wrapText="1"/>
      <protection locked="0"/>
    </xf>
    <xf numFmtId="0" fontId="0" fillId="3" borderId="7" xfId="0" applyFill="1" applyBorder="1" applyAlignment="1">
      <alignment horizontal="center" vertical="center"/>
    </xf>
    <xf numFmtId="0" fontId="0" fillId="16" borderId="7" xfId="0" applyFill="1" applyBorder="1" applyAlignment="1">
      <alignment horizontal="center" vertical="center"/>
    </xf>
    <xf numFmtId="0" fontId="0" fillId="16" borderId="9" xfId="0" applyFill="1" applyBorder="1" applyAlignment="1">
      <alignment horizontal="center" vertical="center"/>
    </xf>
    <xf numFmtId="0" fontId="0" fillId="3" borderId="20" xfId="0" applyFill="1" applyBorder="1" applyAlignment="1">
      <alignment horizontal="center" vertical="center"/>
    </xf>
    <xf numFmtId="0" fontId="0" fillId="3" borderId="9" xfId="0" applyFill="1" applyBorder="1" applyAlignment="1">
      <alignment horizontal="center" vertical="center"/>
    </xf>
    <xf numFmtId="9" fontId="0" fillId="0" borderId="0" xfId="3" applyFont="1"/>
    <xf numFmtId="9" fontId="74" fillId="0" borderId="9" xfId="3" applyFont="1" applyBorder="1" applyAlignment="1">
      <alignment horizontal="center" vertical="center"/>
    </xf>
    <xf numFmtId="0" fontId="0" fillId="21" borderId="22" xfId="0" applyFill="1" applyBorder="1" applyAlignment="1">
      <alignment horizontal="center" vertical="center" wrapText="1"/>
    </xf>
    <xf numFmtId="0" fontId="0" fillId="21" borderId="22" xfId="0" applyFill="1" applyBorder="1" applyAlignment="1">
      <alignment horizontal="center" vertical="center"/>
    </xf>
    <xf numFmtId="0" fontId="0" fillId="21" borderId="28" xfId="0" applyFill="1" applyBorder="1" applyAlignment="1">
      <alignment horizontal="center" vertical="center"/>
    </xf>
    <xf numFmtId="0" fontId="0" fillId="0" borderId="0" xfId="0" applyFill="1" applyBorder="1"/>
    <xf numFmtId="9" fontId="0" fillId="16" borderId="20" xfId="3" applyFont="1" applyFill="1" applyBorder="1" applyAlignment="1">
      <alignment horizontal="right" vertical="center" indent="1"/>
    </xf>
    <xf numFmtId="9" fontId="0" fillId="16" borderId="7" xfId="3" applyFont="1" applyFill="1" applyBorder="1" applyAlignment="1">
      <alignment horizontal="right" vertical="center" indent="1"/>
    </xf>
    <xf numFmtId="0" fontId="0" fillId="0" borderId="53" xfId="0" applyBorder="1" applyAlignment="1">
      <alignment vertical="center"/>
    </xf>
    <xf numFmtId="0" fontId="0" fillId="0" borderId="0" xfId="0" applyBorder="1"/>
    <xf numFmtId="0" fontId="2" fillId="0" borderId="0" xfId="0" applyFont="1" applyBorder="1"/>
    <xf numFmtId="0" fontId="0" fillId="0" borderId="29" xfId="0" applyBorder="1"/>
    <xf numFmtId="0" fontId="0" fillId="0" borderId="53" xfId="0" applyBorder="1"/>
    <xf numFmtId="0" fontId="22" fillId="6" borderId="6" xfId="0" applyFont="1" applyFill="1" applyBorder="1" applyAlignment="1">
      <alignment horizontal="center" vertical="center"/>
    </xf>
    <xf numFmtId="0" fontId="22" fillId="5" borderId="6" xfId="0" applyFont="1" applyFill="1" applyBorder="1" applyAlignment="1">
      <alignment horizontal="center" vertical="center"/>
    </xf>
    <xf numFmtId="0" fontId="22" fillId="8" borderId="6" xfId="0" applyFont="1" applyFill="1" applyBorder="1" applyAlignment="1">
      <alignment horizontal="center" vertical="center"/>
    </xf>
    <xf numFmtId="0" fontId="0" fillId="0" borderId="29" xfId="0" applyFill="1" applyBorder="1"/>
    <xf numFmtId="49" fontId="0" fillId="0" borderId="29" xfId="0" applyNumberFormat="1" applyBorder="1"/>
    <xf numFmtId="0" fontId="0" fillId="0" borderId="0" xfId="0" applyBorder="1" applyAlignment="1">
      <alignment horizontal="center"/>
    </xf>
    <xf numFmtId="0" fontId="0" fillId="0" borderId="38" xfId="0" applyBorder="1"/>
    <xf numFmtId="0" fontId="0" fillId="0" borderId="1" xfId="0" applyBorder="1"/>
    <xf numFmtId="0" fontId="0" fillId="0" borderId="57" xfId="0" applyBorder="1"/>
    <xf numFmtId="49" fontId="36" fillId="10" borderId="3" xfId="0" applyNumberFormat="1" applyFont="1" applyFill="1" applyBorder="1" applyAlignment="1">
      <alignment horizontal="center" vertical="center" wrapText="1"/>
    </xf>
    <xf numFmtId="16" fontId="22" fillId="4" borderId="8" xfId="0" applyNumberFormat="1" applyFon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9" fontId="0" fillId="3" borderId="7" xfId="3" applyFont="1" applyFill="1" applyBorder="1" applyAlignment="1">
      <alignment horizontal="right" vertical="center" indent="1"/>
    </xf>
    <xf numFmtId="0" fontId="0" fillId="0" borderId="29" xfId="0" applyFill="1" applyBorder="1" applyAlignment="1">
      <alignment vertical="center"/>
    </xf>
    <xf numFmtId="0" fontId="0" fillId="21" borderId="56" xfId="0" applyFill="1" applyBorder="1" applyAlignment="1">
      <alignment horizontal="center" vertical="center"/>
    </xf>
    <xf numFmtId="2" fontId="0" fillId="0" borderId="0" xfId="3" applyNumberFormat="1" applyFont="1" applyBorder="1"/>
    <xf numFmtId="0" fontId="40" fillId="0" borderId="0" xfId="0" applyFont="1" applyBorder="1" applyAlignment="1">
      <alignment vertical="center" wrapText="1"/>
    </xf>
    <xf numFmtId="9" fontId="0" fillId="3" borderId="9" xfId="3" applyFont="1" applyFill="1" applyBorder="1" applyAlignment="1">
      <alignment horizontal="right" vertical="center" indent="1"/>
    </xf>
    <xf numFmtId="9" fontId="0" fillId="3" borderId="20" xfId="3" applyFont="1" applyFill="1" applyBorder="1" applyAlignment="1">
      <alignment horizontal="right" vertical="center" indent="1"/>
    </xf>
    <xf numFmtId="9" fontId="1" fillId="0" borderId="9" xfId="3" applyFont="1" applyBorder="1" applyAlignment="1">
      <alignment horizontal="right" vertical="center" indent="1"/>
    </xf>
    <xf numFmtId="0" fontId="0" fillId="0" borderId="0" xfId="0" applyBorder="1" applyAlignment="1">
      <alignment vertical="center"/>
    </xf>
    <xf numFmtId="0" fontId="0" fillId="21" borderId="7" xfId="0" applyFill="1" applyBorder="1" applyAlignment="1">
      <alignment horizontal="center" vertical="center" wrapText="1"/>
    </xf>
    <xf numFmtId="0" fontId="0" fillId="0" borderId="29" xfId="0" applyBorder="1" applyAlignment="1">
      <alignment vertical="center"/>
    </xf>
    <xf numFmtId="0" fontId="2" fillId="0" borderId="53" xfId="0" applyFont="1" applyBorder="1"/>
    <xf numFmtId="0" fontId="0" fillId="21" borderId="6" xfId="0" applyFill="1" applyBorder="1" applyAlignment="1">
      <alignment horizontal="center" vertical="center"/>
    </xf>
    <xf numFmtId="9" fontId="0" fillId="0" borderId="29" xfId="3" applyFont="1" applyBorder="1"/>
    <xf numFmtId="9" fontId="0" fillId="0" borderId="0" xfId="3" applyFont="1" applyBorder="1"/>
    <xf numFmtId="0" fontId="0" fillId="9" borderId="56" xfId="0" applyFill="1" applyBorder="1" applyAlignment="1">
      <alignment horizontal="center" vertical="center"/>
    </xf>
    <xf numFmtId="0" fontId="2" fillId="9" borderId="56"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3" fillId="15" borderId="7" xfId="0" applyFont="1" applyFill="1" applyBorder="1" applyAlignment="1" applyProtection="1">
      <alignment horizontal="left" vertical="center" wrapText="1"/>
    </xf>
    <xf numFmtId="0" fontId="23" fillId="12" borderId="7" xfId="0" applyFont="1" applyFill="1" applyBorder="1" applyAlignment="1" applyProtection="1">
      <alignment vertical="center" wrapText="1"/>
    </xf>
    <xf numFmtId="0" fontId="23" fillId="12" borderId="7" xfId="0" applyFont="1" applyFill="1" applyBorder="1" applyAlignment="1" applyProtection="1">
      <alignment horizontal="left" vertical="center" wrapText="1"/>
    </xf>
    <xf numFmtId="0" fontId="22"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horizontal="center" vertical="center" wrapText="1"/>
    </xf>
    <xf numFmtId="0" fontId="22" fillId="6" borderId="7" xfId="0" applyFont="1" applyFill="1" applyBorder="1" applyAlignment="1" applyProtection="1">
      <alignment horizontal="center" vertical="center"/>
    </xf>
    <xf numFmtId="0" fontId="22" fillId="5" borderId="7" xfId="0" applyFont="1" applyFill="1" applyBorder="1" applyAlignment="1" applyProtection="1">
      <alignment horizontal="center" vertical="center"/>
    </xf>
    <xf numFmtId="0" fontId="22" fillId="8" borderId="7" xfId="0" applyFont="1" applyFill="1" applyBorder="1" applyAlignment="1" applyProtection="1">
      <alignment horizontal="center" vertical="center"/>
    </xf>
    <xf numFmtId="0" fontId="42" fillId="0" borderId="0" xfId="0" applyFont="1" applyAlignment="1" applyProtection="1">
      <alignment horizontal="left" vertical="center" wrapText="1"/>
    </xf>
    <xf numFmtId="16" fontId="22" fillId="4" borderId="7" xfId="0" applyNumberFormat="1" applyFont="1" applyFill="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Border="1" applyAlignment="1" applyProtection="1">
      <alignment vertical="center" wrapText="1"/>
    </xf>
    <xf numFmtId="0" fontId="23" fillId="0" borderId="0" xfId="0" applyFont="1" applyAlignment="1" applyProtection="1">
      <alignment vertical="center" wrapText="1"/>
    </xf>
    <xf numFmtId="0" fontId="58" fillId="19" borderId="22" xfId="0" applyFont="1" applyFill="1" applyBorder="1" applyAlignment="1" applyProtection="1">
      <alignment horizontal="center" vertical="center" wrapText="1"/>
    </xf>
    <xf numFmtId="0" fontId="58" fillId="19" borderId="7" xfId="0" applyFont="1" applyFill="1" applyBorder="1" applyAlignment="1" applyProtection="1">
      <alignment horizontal="left" vertical="center" wrapText="1"/>
    </xf>
    <xf numFmtId="0" fontId="21" fillId="19" borderId="7" xfId="0" applyFont="1" applyFill="1" applyBorder="1" applyAlignment="1" applyProtection="1">
      <alignment horizontal="left" vertical="center" wrapText="1"/>
    </xf>
    <xf numFmtId="0" fontId="18" fillId="19" borderId="7" xfId="0" applyFont="1" applyFill="1" applyBorder="1" applyAlignment="1" applyProtection="1">
      <alignment horizontal="left" vertical="center" wrapText="1"/>
    </xf>
    <xf numFmtId="0" fontId="21" fillId="19" borderId="22"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54" fillId="16" borderId="9" xfId="0" applyFont="1" applyFill="1" applyBorder="1" applyAlignment="1" applyProtection="1">
      <alignment horizontal="center" vertical="center" wrapText="1"/>
    </xf>
    <xf numFmtId="0" fontId="57" fillId="16" borderId="9" xfId="0" applyFont="1" applyFill="1" applyBorder="1" applyAlignment="1" applyProtection="1">
      <alignment horizontal="center" vertical="center" wrapText="1"/>
    </xf>
    <xf numFmtId="0" fontId="57" fillId="3" borderId="21" xfId="0" applyFont="1" applyFill="1" applyBorder="1" applyAlignment="1" applyProtection="1">
      <alignment horizontal="center" vertical="center" wrapText="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0" fillId="0" borderId="7" xfId="0" applyFont="1" applyBorder="1" applyAlignment="1" applyProtection="1">
      <alignment horizontal="center"/>
      <protection hidden="1"/>
    </xf>
    <xf numFmtId="0" fontId="2" fillId="7" borderId="7" xfId="0" applyFont="1" applyFill="1" applyBorder="1" applyAlignment="1">
      <alignment horizontal="center" vertical="center"/>
    </xf>
    <xf numFmtId="0" fontId="2" fillId="3" borderId="7" xfId="0" applyFont="1" applyFill="1" applyBorder="1" applyAlignment="1">
      <alignment horizontal="center" vertical="center"/>
    </xf>
    <xf numFmtId="0" fontId="0" fillId="21" borderId="7" xfId="0" applyFill="1" applyBorder="1" applyAlignment="1">
      <alignment horizontal="center" vertical="center"/>
    </xf>
    <xf numFmtId="0" fontId="0" fillId="21" borderId="20" xfId="0" applyFill="1" applyBorder="1" applyAlignment="1">
      <alignment horizontal="center" vertical="center"/>
    </xf>
    <xf numFmtId="0" fontId="40" fillId="0" borderId="37"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 xfId="0" applyFont="1" applyBorder="1" applyAlignment="1">
      <alignment horizontal="center" vertical="center" wrapText="1"/>
    </xf>
    <xf numFmtId="0" fontId="54" fillId="3" borderId="9" xfId="0" applyFont="1" applyFill="1" applyBorder="1" applyAlignment="1" applyProtection="1">
      <alignment horizontal="center" vertical="center" wrapText="1"/>
    </xf>
    <xf numFmtId="0" fontId="69" fillId="0" borderId="10" xfId="0" applyFont="1" applyFill="1" applyBorder="1" applyAlignment="1" applyProtection="1">
      <alignment vertical="center" wrapText="1"/>
      <protection locked="0"/>
    </xf>
    <xf numFmtId="0" fontId="69" fillId="0" borderId="15" xfId="0" applyFont="1" applyFill="1" applyBorder="1" applyAlignment="1" applyProtection="1">
      <alignment vertical="center" wrapText="1"/>
      <protection locked="0"/>
    </xf>
    <xf numFmtId="0" fontId="69" fillId="0" borderId="11" xfId="0" applyFont="1" applyFill="1" applyBorder="1" applyAlignment="1" applyProtection="1">
      <alignment vertical="center" wrapText="1"/>
      <protection locked="0"/>
    </xf>
    <xf numFmtId="0" fontId="14" fillId="0" borderId="0" xfId="0" applyFont="1" applyAlignment="1">
      <alignment horizontal="left" vertical="center" wrapText="1"/>
    </xf>
    <xf numFmtId="14" fontId="0" fillId="0" borderId="7" xfId="0" applyNumberFormat="1" applyBorder="1" applyAlignment="1" applyProtection="1">
      <alignment horizontal="left" vertical="center"/>
      <protection locked="0"/>
    </xf>
    <xf numFmtId="0" fontId="0" fillId="0" borderId="0" xfId="0" applyAlignment="1" applyProtection="1">
      <alignment vertical="center"/>
    </xf>
    <xf numFmtId="0" fontId="7" fillId="0" borderId="9"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0" fillId="0" borderId="0" xfId="0" applyProtection="1"/>
    <xf numFmtId="0" fontId="18" fillId="12" borderId="7" xfId="0" applyFont="1" applyFill="1" applyBorder="1" applyAlignment="1" applyProtection="1">
      <alignment horizontal="left" vertical="center" wrapText="1"/>
    </xf>
    <xf numFmtId="0" fontId="19" fillId="0" borderId="0" xfId="0" applyFont="1" applyAlignment="1" applyProtection="1">
      <alignment horizontal="left" vertical="center" wrapText="1"/>
    </xf>
    <xf numFmtId="0" fontId="18" fillId="12" borderId="7" xfId="0" applyFont="1" applyFill="1" applyBorder="1" applyAlignment="1" applyProtection="1">
      <alignment vertical="center" wrapText="1"/>
    </xf>
    <xf numFmtId="0" fontId="0" fillId="0" borderId="0" xfId="0" applyAlignment="1" applyProtection="1">
      <alignment horizontal="right"/>
    </xf>
    <xf numFmtId="0" fontId="18" fillId="12" borderId="63" xfId="0" applyFont="1" applyFill="1" applyBorder="1" applyAlignment="1" applyProtection="1">
      <alignment vertical="center" wrapText="1"/>
    </xf>
    <xf numFmtId="0" fontId="18" fillId="12" borderId="15" xfId="0" applyFont="1" applyFill="1" applyBorder="1" applyAlignment="1" applyProtection="1">
      <alignment vertical="center" wrapText="1"/>
    </xf>
    <xf numFmtId="0" fontId="18" fillId="12" borderId="10" xfId="0" applyFont="1" applyFill="1" applyBorder="1" applyAlignment="1" applyProtection="1">
      <alignment vertical="center" wrapText="1"/>
    </xf>
    <xf numFmtId="0" fontId="29" fillId="0" borderId="0" xfId="0" applyFont="1" applyAlignment="1" applyProtection="1">
      <alignment horizontal="left" vertical="center" wrapText="1" indent="1"/>
    </xf>
    <xf numFmtId="0" fontId="20" fillId="0" borderId="7" xfId="0" applyFont="1" applyBorder="1" applyAlignment="1" applyProtection="1">
      <alignment vertical="center" wrapText="1"/>
      <protection locked="0"/>
    </xf>
    <xf numFmtId="0" fontId="18" fillId="0" borderId="22"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xf>
    <xf numFmtId="0" fontId="40" fillId="0" borderId="38"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0" fillId="0" borderId="7" xfId="0" applyBorder="1" applyAlignment="1" applyProtection="1">
      <alignment vertical="center"/>
      <protection locked="0"/>
    </xf>
    <xf numFmtId="0" fontId="46" fillId="12" borderId="7" xfId="0" applyFont="1" applyFill="1" applyBorder="1" applyAlignment="1" applyProtection="1">
      <alignment horizontal="left" vertical="center" wrapText="1"/>
    </xf>
    <xf numFmtId="0" fontId="0" fillId="0" borderId="7" xfId="0" applyFont="1" applyBorder="1" applyAlignment="1" applyProtection="1">
      <alignment horizontal="left" vertical="center"/>
      <protection locked="0"/>
    </xf>
    <xf numFmtId="166" fontId="0" fillId="0" borderId="7" xfId="0" applyNumberFormat="1" applyFont="1" applyBorder="1" applyAlignment="1" applyProtection="1">
      <alignment horizontal="left" wrapText="1"/>
      <protection locked="0"/>
    </xf>
    <xf numFmtId="0" fontId="0" fillId="0" borderId="7" xfId="0" applyFont="1" applyBorder="1" applyAlignment="1" applyProtection="1">
      <alignment horizontal="left" vertical="center" wrapText="1"/>
      <protection locked="0"/>
    </xf>
    <xf numFmtId="0" fontId="38" fillId="0" borderId="7" xfId="2" applyFont="1" applyBorder="1" applyAlignment="1" applyProtection="1">
      <alignment horizontal="left" vertical="center" wrapText="1"/>
      <protection locked="0"/>
    </xf>
    <xf numFmtId="0" fontId="2" fillId="7" borderId="6" xfId="0" applyFont="1" applyFill="1" applyBorder="1" applyAlignment="1">
      <alignment horizontal="center" vertical="center"/>
    </xf>
    <xf numFmtId="0" fontId="2" fillId="3" borderId="20" xfId="0" applyFont="1" applyFill="1" applyBorder="1" applyAlignment="1">
      <alignment horizontal="center" vertical="center"/>
    </xf>
    <xf numFmtId="9" fontId="74" fillId="0" borderId="21" xfId="3" applyFont="1" applyBorder="1" applyAlignment="1">
      <alignment horizontal="center" vertical="center"/>
    </xf>
    <xf numFmtId="0" fontId="0" fillId="9" borderId="65" xfId="0" applyFill="1" applyBorder="1" applyAlignment="1">
      <alignment horizontal="center" vertical="center"/>
    </xf>
    <xf numFmtId="0" fontId="2" fillId="9" borderId="65" xfId="0" applyFont="1" applyFill="1" applyBorder="1" applyAlignment="1">
      <alignment horizontal="center" vertical="center"/>
    </xf>
    <xf numFmtId="0" fontId="0" fillId="21" borderId="27" xfId="0" applyFill="1" applyBorder="1" applyAlignment="1">
      <alignment horizontal="center" vertical="center"/>
    </xf>
    <xf numFmtId="0" fontId="0" fillId="3" borderId="8" xfId="0" applyFill="1" applyBorder="1" applyAlignment="1">
      <alignment horizontal="center" vertical="center"/>
    </xf>
    <xf numFmtId="9" fontId="0" fillId="3" borderId="21" xfId="3" applyFont="1" applyFill="1" applyBorder="1" applyAlignment="1">
      <alignment horizontal="right" vertical="center" indent="1"/>
    </xf>
    <xf numFmtId="0" fontId="0" fillId="21" borderId="10" xfId="0" applyFill="1" applyBorder="1" applyAlignment="1">
      <alignment horizontal="center" vertical="center"/>
    </xf>
    <xf numFmtId="0" fontId="2" fillId="0" borderId="10" xfId="0" applyFont="1" applyBorder="1" applyAlignment="1">
      <alignment horizontal="center" vertical="center"/>
    </xf>
    <xf numFmtId="0" fontId="0" fillId="16" borderId="6" xfId="0" applyFill="1" applyBorder="1" applyAlignment="1">
      <alignment horizontal="center" vertical="center"/>
    </xf>
    <xf numFmtId="0" fontId="0" fillId="16" borderId="8" xfId="0" applyFill="1" applyBorder="1" applyAlignment="1">
      <alignment horizontal="center" vertical="center"/>
    </xf>
    <xf numFmtId="9" fontId="0" fillId="16" borderId="9" xfId="3" applyFont="1" applyFill="1" applyBorder="1" applyAlignment="1">
      <alignment horizontal="right" vertical="center" indent="1"/>
    </xf>
    <xf numFmtId="9" fontId="0" fillId="16" borderId="21" xfId="3" applyFont="1" applyFill="1" applyBorder="1" applyAlignment="1">
      <alignment horizontal="right" vertical="center" indent="1"/>
    </xf>
    <xf numFmtId="0" fontId="0" fillId="21" borderId="56" xfId="0" applyFill="1" applyBorder="1" applyAlignment="1">
      <alignment horizontal="center" vertical="center" wrapText="1"/>
    </xf>
    <xf numFmtId="0" fontId="0" fillId="0" borderId="0" xfId="0" applyBorder="1" applyAlignment="1">
      <alignment horizontal="left" vertical="top"/>
    </xf>
    <xf numFmtId="0" fontId="0" fillId="0" borderId="0" xfId="0" applyFill="1" applyBorder="1" applyAlignment="1">
      <alignment vertical="center"/>
    </xf>
    <xf numFmtId="0" fontId="0" fillId="14" borderId="39" xfId="0" applyFill="1" applyBorder="1" applyAlignment="1">
      <alignment vertical="center"/>
    </xf>
    <xf numFmtId="0" fontId="0" fillId="0" borderId="56" xfId="0" applyBorder="1" applyAlignment="1">
      <alignment horizontal="center" vertical="center"/>
    </xf>
    <xf numFmtId="0" fontId="0" fillId="7" borderId="8" xfId="0" applyFill="1" applyBorder="1" applyAlignment="1">
      <alignment horizontal="center" vertical="center"/>
    </xf>
    <xf numFmtId="9" fontId="0" fillId="7" borderId="9" xfId="3" applyFont="1" applyFill="1" applyBorder="1" applyAlignment="1">
      <alignment horizontal="center" vertical="center"/>
    </xf>
    <xf numFmtId="0" fontId="0" fillId="7" borderId="9" xfId="0" applyFill="1" applyBorder="1" applyAlignment="1">
      <alignment horizontal="center" vertical="center"/>
    </xf>
    <xf numFmtId="9" fontId="0" fillId="7" borderId="21" xfId="3" applyFont="1" applyFill="1" applyBorder="1" applyAlignment="1">
      <alignment horizontal="center" vertical="center"/>
    </xf>
    <xf numFmtId="9" fontId="0" fillId="3" borderId="9" xfId="3" applyFont="1" applyFill="1" applyBorder="1" applyAlignment="1">
      <alignment horizontal="center" vertical="center"/>
    </xf>
    <xf numFmtId="9" fontId="0" fillId="3" borderId="21" xfId="3" applyFont="1" applyFill="1" applyBorder="1" applyAlignment="1">
      <alignment horizontal="center" vertical="center"/>
    </xf>
    <xf numFmtId="0" fontId="0" fillId="0" borderId="0" xfId="0" applyBorder="1" applyAlignment="1">
      <alignment horizontal="left" vertical="center"/>
    </xf>
    <xf numFmtId="0" fontId="34" fillId="0" borderId="0" xfId="0" applyFont="1" applyAlignment="1" applyProtection="1">
      <alignment horizontal="center" vertical="center" wrapText="1"/>
    </xf>
    <xf numFmtId="0" fontId="35" fillId="0" borderId="0" xfId="0" applyFont="1" applyAlignment="1" applyProtection="1">
      <alignment wrapText="1"/>
    </xf>
    <xf numFmtId="0" fontId="28" fillId="16" borderId="12" xfId="0" applyFont="1" applyFill="1" applyBorder="1" applyAlignment="1" applyProtection="1">
      <alignment horizontal="center" vertical="center" wrapText="1"/>
    </xf>
    <xf numFmtId="0" fontId="28" fillId="3" borderId="12" xfId="0" applyFont="1" applyFill="1" applyBorder="1" applyAlignment="1" applyProtection="1">
      <alignment horizontal="center" vertical="center" wrapText="1"/>
    </xf>
    <xf numFmtId="0" fontId="28" fillId="3" borderId="30" xfId="0" applyFont="1" applyFill="1" applyBorder="1" applyAlignment="1" applyProtection="1">
      <alignment horizontal="center" vertical="center" wrapText="1"/>
    </xf>
    <xf numFmtId="0" fontId="35" fillId="0" borderId="0" xfId="0" applyFont="1" applyProtection="1"/>
    <xf numFmtId="0" fontId="31" fillId="19" borderId="4" xfId="0" applyNumberFormat="1" applyFont="1" applyFill="1" applyBorder="1" applyAlignment="1" applyProtection="1">
      <alignment horizontal="center" vertical="center" wrapText="1"/>
    </xf>
    <xf numFmtId="0" fontId="31" fillId="19" borderId="4"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31" fillId="19" borderId="7" xfId="0" applyNumberFormat="1" applyFont="1" applyFill="1" applyBorder="1" applyAlignment="1" applyProtection="1">
      <alignment horizontal="center" vertical="center" wrapText="1"/>
    </xf>
    <xf numFmtId="0" fontId="31" fillId="19" borderId="7" xfId="0" applyFont="1" applyFill="1" applyBorder="1" applyAlignment="1" applyProtection="1">
      <alignment horizontal="center" vertical="center" wrapText="1"/>
    </xf>
    <xf numFmtId="0" fontId="70" fillId="19" borderId="7" xfId="0" applyFont="1" applyFill="1" applyBorder="1" applyAlignment="1" applyProtection="1">
      <alignment horizontal="center" vertical="center" wrapText="1"/>
    </xf>
    <xf numFmtId="0" fontId="70" fillId="0" borderId="0" xfId="0" applyFont="1" applyAlignment="1" applyProtection="1">
      <alignment horizontal="center" vertical="center"/>
    </xf>
    <xf numFmtId="0" fontId="31" fillId="19" borderId="12" xfId="0" applyNumberFormat="1" applyFont="1" applyFill="1" applyBorder="1" applyAlignment="1" applyProtection="1">
      <alignment horizontal="center" vertical="center" wrapText="1"/>
    </xf>
    <xf numFmtId="0" fontId="31" fillId="19" borderId="12" xfId="0" applyFont="1" applyFill="1" applyBorder="1" applyAlignment="1" applyProtection="1">
      <alignment horizontal="center" vertical="center" wrapText="1"/>
    </xf>
    <xf numFmtId="0" fontId="31" fillId="17" borderId="4" xfId="0" applyNumberFormat="1" applyFont="1" applyFill="1" applyBorder="1" applyAlignment="1" applyProtection="1">
      <alignment horizontal="center" vertical="center" wrapText="1"/>
    </xf>
    <xf numFmtId="0" fontId="31" fillId="17" borderId="4" xfId="0" applyFont="1" applyFill="1" applyBorder="1" applyAlignment="1" applyProtection="1">
      <alignment horizontal="center" vertical="center" wrapText="1"/>
    </xf>
    <xf numFmtId="0" fontId="31" fillId="17" borderId="7" xfId="0" applyNumberFormat="1" applyFont="1" applyFill="1" applyBorder="1" applyAlignment="1" applyProtection="1">
      <alignment horizontal="center" vertical="center" wrapText="1"/>
    </xf>
    <xf numFmtId="0" fontId="31" fillId="17" borderId="7" xfId="0" applyFont="1" applyFill="1" applyBorder="1" applyAlignment="1" applyProtection="1">
      <alignment horizontal="center" vertical="center" wrapText="1"/>
    </xf>
    <xf numFmtId="0" fontId="31" fillId="0" borderId="0" xfId="0" applyFont="1" applyProtection="1"/>
    <xf numFmtId="0" fontId="31" fillId="2" borderId="0" xfId="0" applyFont="1" applyFill="1" applyProtection="1"/>
    <xf numFmtId="0" fontId="31" fillId="17" borderId="12" xfId="0" applyNumberFormat="1" applyFont="1" applyFill="1" applyBorder="1" applyAlignment="1" applyProtection="1">
      <alignment horizontal="center" vertical="center" wrapText="1"/>
    </xf>
    <xf numFmtId="0" fontId="31" fillId="17" borderId="12" xfId="0" applyFont="1" applyFill="1" applyBorder="1" applyAlignment="1" applyProtection="1">
      <alignment horizontal="center" vertical="center" wrapText="1"/>
    </xf>
    <xf numFmtId="0" fontId="70" fillId="17" borderId="7" xfId="0" applyNumberFormat="1" applyFont="1" applyFill="1" applyBorder="1" applyAlignment="1" applyProtection="1">
      <alignment horizontal="center" vertical="center"/>
    </xf>
    <xf numFmtId="0" fontId="70" fillId="17" borderId="7" xfId="0" applyFont="1" applyFill="1" applyBorder="1" applyAlignment="1" applyProtection="1">
      <alignment horizontal="center" vertical="center" wrapText="1"/>
    </xf>
    <xf numFmtId="2" fontId="70" fillId="17" borderId="7" xfId="0" applyNumberFormat="1" applyFont="1" applyFill="1" applyBorder="1" applyAlignment="1" applyProtection="1">
      <alignment horizontal="center" vertical="center"/>
    </xf>
    <xf numFmtId="0" fontId="31" fillId="17" borderId="9" xfId="0" applyNumberFormat="1" applyFont="1" applyFill="1" applyBorder="1" applyAlignment="1" applyProtection="1">
      <alignment horizontal="center" vertical="center" wrapText="1"/>
    </xf>
    <xf numFmtId="0" fontId="70" fillId="17" borderId="9" xfId="0" applyFont="1" applyFill="1" applyBorder="1" applyAlignment="1" applyProtection="1">
      <alignment horizontal="center" vertical="center" wrapText="1"/>
    </xf>
    <xf numFmtId="0" fontId="31" fillId="19" borderId="22" xfId="0" applyNumberFormat="1" applyFont="1" applyFill="1" applyBorder="1" applyAlignment="1" applyProtection="1">
      <alignment horizontal="center" vertical="center" wrapText="1"/>
    </xf>
    <xf numFmtId="0" fontId="31" fillId="19" borderId="22" xfId="0" applyFont="1" applyFill="1" applyBorder="1" applyAlignment="1" applyProtection="1">
      <alignment horizontal="center" vertical="center" wrapText="1"/>
    </xf>
    <xf numFmtId="0" fontId="31" fillId="17" borderId="4" xfId="0" applyNumberFormat="1" applyFont="1" applyFill="1" applyBorder="1" applyAlignment="1" applyProtection="1">
      <alignment horizontal="center" vertical="center"/>
    </xf>
    <xf numFmtId="0" fontId="31" fillId="17" borderId="7" xfId="0" applyNumberFormat="1" applyFont="1" applyFill="1" applyBorder="1" applyAlignment="1" applyProtection="1">
      <alignment horizontal="center" vertical="center"/>
    </xf>
    <xf numFmtId="0" fontId="31" fillId="17" borderId="12" xfId="0" applyNumberFormat="1" applyFont="1" applyFill="1" applyBorder="1" applyAlignment="1" applyProtection="1">
      <alignment horizontal="center" vertical="center"/>
    </xf>
    <xf numFmtId="0" fontId="70" fillId="19" borderId="7" xfId="0" applyNumberFormat="1" applyFont="1" applyFill="1" applyBorder="1" applyAlignment="1" applyProtection="1">
      <alignment horizontal="center" vertical="center"/>
    </xf>
    <xf numFmtId="0" fontId="71" fillId="19" borderId="7" xfId="0" applyFont="1" applyFill="1" applyBorder="1" applyAlignment="1" applyProtection="1">
      <alignment horizontal="center" vertical="center" wrapText="1"/>
    </xf>
    <xf numFmtId="2" fontId="31" fillId="19" borderId="12" xfId="0" applyNumberFormat="1" applyFont="1" applyFill="1" applyBorder="1" applyAlignment="1" applyProtection="1">
      <alignment horizontal="center" vertical="center" wrapText="1"/>
    </xf>
    <xf numFmtId="0" fontId="31" fillId="0" borderId="0" xfId="0" applyFont="1" applyAlignment="1" applyProtection="1">
      <alignment horizontal="left" vertical="top" wrapText="1"/>
    </xf>
    <xf numFmtId="0" fontId="31" fillId="0" borderId="0" xfId="0" applyFont="1" applyAlignment="1" applyProtection="1">
      <alignment vertical="top" wrapText="1"/>
    </xf>
    <xf numFmtId="0" fontId="31" fillId="17" borderId="9" xfId="0" applyFont="1" applyFill="1" applyBorder="1" applyAlignment="1" applyProtection="1">
      <alignment horizontal="center" vertical="center" wrapText="1"/>
    </xf>
    <xf numFmtId="0" fontId="30" fillId="0" borderId="0" xfId="0"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70" fillId="16" borderId="7" xfId="0" applyFont="1" applyFill="1" applyBorder="1" applyAlignment="1" applyProtection="1">
      <alignment horizontal="center" vertical="center" wrapText="1"/>
      <protection locked="0"/>
    </xf>
    <xf numFmtId="0" fontId="70" fillId="3" borderId="7" xfId="0" applyFont="1" applyFill="1" applyBorder="1" applyAlignment="1" applyProtection="1">
      <alignment horizontal="center" vertical="center" wrapText="1"/>
      <protection locked="0"/>
    </xf>
    <xf numFmtId="0" fontId="70" fillId="16" borderId="9" xfId="0" applyFont="1" applyFill="1" applyBorder="1" applyAlignment="1" applyProtection="1">
      <alignment horizontal="center" vertical="center" wrapText="1"/>
      <protection locked="0"/>
    </xf>
    <xf numFmtId="0" fontId="70" fillId="3" borderId="9" xfId="0" applyFont="1" applyFill="1" applyBorder="1" applyAlignment="1" applyProtection="1">
      <alignment horizontal="center" vertical="center" wrapText="1"/>
      <protection locked="0"/>
    </xf>
    <xf numFmtId="0" fontId="31" fillId="3" borderId="5" xfId="0" applyFont="1" applyFill="1" applyBorder="1" applyAlignment="1" applyProtection="1">
      <alignment horizontal="left" vertical="center" wrapText="1"/>
      <protection locked="0"/>
    </xf>
    <xf numFmtId="0" fontId="70" fillId="16" borderId="7" xfId="0" applyFont="1" applyFill="1" applyBorder="1" applyAlignment="1" applyProtection="1">
      <alignment horizontal="left" vertical="center" wrapText="1"/>
      <protection locked="0"/>
    </xf>
    <xf numFmtId="0" fontId="70" fillId="16" borderId="9" xfId="0" applyFont="1" applyFill="1" applyBorder="1" applyAlignment="1" applyProtection="1">
      <alignment horizontal="left" vertical="center" wrapText="1"/>
      <protection locked="0"/>
    </xf>
    <xf numFmtId="0" fontId="70" fillId="16" borderId="7" xfId="0" applyFont="1" applyFill="1" applyBorder="1" applyAlignment="1" applyProtection="1">
      <alignment horizontal="left" vertical="center"/>
      <protection locked="0"/>
    </xf>
    <xf numFmtId="0" fontId="31" fillId="3" borderId="20" xfId="0" applyFont="1" applyFill="1" applyBorder="1" applyAlignment="1" applyProtection="1">
      <alignment horizontal="left" vertical="center" wrapText="1"/>
      <protection locked="0"/>
    </xf>
    <xf numFmtId="0" fontId="70" fillId="3" borderId="20" xfId="0" applyFont="1" applyFill="1" applyBorder="1" applyAlignment="1" applyProtection="1">
      <alignment horizontal="left" vertical="center" wrapText="1"/>
      <protection locked="0"/>
    </xf>
    <xf numFmtId="0" fontId="31" fillId="3" borderId="30" xfId="0" applyFont="1" applyFill="1" applyBorder="1" applyAlignment="1" applyProtection="1">
      <alignment horizontal="left" vertical="center" wrapText="1"/>
      <protection locked="0"/>
    </xf>
    <xf numFmtId="0" fontId="31" fillId="3" borderId="20" xfId="0" applyFont="1" applyFill="1" applyBorder="1" applyAlignment="1" applyProtection="1">
      <alignment horizontal="left" vertical="center"/>
      <protection locked="0"/>
    </xf>
    <xf numFmtId="0" fontId="70" fillId="3" borderId="21" xfId="0" applyFont="1" applyFill="1" applyBorder="1" applyAlignment="1" applyProtection="1">
      <alignment horizontal="left" vertical="center" wrapText="1"/>
      <protection locked="0"/>
    </xf>
    <xf numFmtId="0" fontId="31" fillId="3" borderId="28" xfId="0" applyFont="1" applyFill="1" applyBorder="1" applyAlignment="1" applyProtection="1">
      <alignment horizontal="left" vertical="center" wrapText="1"/>
      <protection locked="0"/>
    </xf>
    <xf numFmtId="0" fontId="31" fillId="3" borderId="21" xfId="0" applyFont="1" applyFill="1" applyBorder="1" applyAlignment="1" applyProtection="1">
      <alignment horizontal="left" vertical="center" wrapText="1"/>
      <protection locked="0"/>
    </xf>
    <xf numFmtId="0" fontId="0" fillId="3" borderId="11" xfId="0" applyFill="1" applyBorder="1" applyAlignment="1">
      <alignment horizontal="center" vertical="center"/>
    </xf>
    <xf numFmtId="0" fontId="0" fillId="3" borderId="50" xfId="0" applyFill="1" applyBorder="1" applyAlignment="1">
      <alignment horizontal="center" vertical="center"/>
    </xf>
    <xf numFmtId="9" fontId="1" fillId="0" borderId="7" xfId="3" applyFont="1" applyBorder="1" applyAlignment="1">
      <alignment horizontal="right" vertical="center" indent="1"/>
    </xf>
    <xf numFmtId="0" fontId="0" fillId="21" borderId="24" xfId="0" applyFill="1" applyBorder="1" applyAlignment="1">
      <alignment horizontal="center" vertical="center"/>
    </xf>
    <xf numFmtId="0" fontId="21" fillId="16" borderId="22"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16" borderId="7" xfId="0" applyFont="1" applyFill="1" applyBorder="1" applyAlignment="1" applyProtection="1">
      <alignment horizontal="center" vertical="center" wrapText="1"/>
      <protection locked="0"/>
    </xf>
    <xf numFmtId="0" fontId="21" fillId="16" borderId="7" xfId="0" applyFont="1" applyFill="1" applyBorder="1" applyAlignment="1" applyProtection="1">
      <alignment horizontal="left" vertical="center" wrapText="1"/>
      <protection locked="0"/>
    </xf>
    <xf numFmtId="0" fontId="21" fillId="3" borderId="7" xfId="0" applyFont="1" applyFill="1" applyBorder="1" applyAlignment="1" applyProtection="1">
      <alignment horizontal="center" vertical="center" wrapText="1"/>
      <protection locked="0"/>
    </xf>
    <xf numFmtId="0" fontId="58" fillId="19" borderId="4" xfId="0" applyFont="1" applyFill="1" applyBorder="1" applyAlignment="1" applyProtection="1">
      <alignment horizontal="center" vertical="center" wrapText="1"/>
    </xf>
    <xf numFmtId="0" fontId="58" fillId="19" borderId="4" xfId="0" applyFont="1" applyFill="1" applyBorder="1" applyAlignment="1" applyProtection="1">
      <alignment horizontal="left" vertical="center" wrapText="1"/>
    </xf>
    <xf numFmtId="0" fontId="21" fillId="16" borderId="4" xfId="0" applyFont="1" applyFill="1" applyBorder="1" applyAlignment="1" applyProtection="1">
      <alignment horizontal="center" vertical="center" wrapText="1"/>
      <protection locked="0"/>
    </xf>
    <xf numFmtId="0" fontId="21" fillId="16" borderId="4"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left" vertical="center" wrapText="1"/>
      <protection locked="0"/>
    </xf>
    <xf numFmtId="0" fontId="21" fillId="3" borderId="20" xfId="0" applyFont="1" applyFill="1" applyBorder="1" applyAlignment="1" applyProtection="1">
      <alignment horizontal="left" vertical="center" wrapText="1"/>
      <protection locked="0"/>
    </xf>
    <xf numFmtId="0" fontId="21" fillId="19" borderId="68" xfId="0" applyFont="1" applyFill="1" applyBorder="1" applyAlignment="1" applyProtection="1">
      <alignment horizontal="center" vertical="center" wrapText="1"/>
    </xf>
    <xf numFmtId="0" fontId="21" fillId="19" borderId="9" xfId="0" applyFont="1" applyFill="1" applyBorder="1" applyAlignment="1" applyProtection="1">
      <alignment horizontal="left" vertical="center" wrapText="1"/>
    </xf>
    <xf numFmtId="0" fontId="21" fillId="16" borderId="9" xfId="0" applyFont="1" applyFill="1" applyBorder="1" applyAlignment="1" applyProtection="1">
      <alignment horizontal="center" vertical="center" wrapText="1"/>
      <protection locked="0"/>
    </xf>
    <xf numFmtId="0" fontId="21" fillId="16" borderId="9"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left" vertical="center" wrapText="1"/>
      <protection locked="0"/>
    </xf>
    <xf numFmtId="9" fontId="73" fillId="0" borderId="7" xfId="3" applyFont="1" applyBorder="1" applyAlignment="1" applyProtection="1">
      <alignment horizontal="center" vertical="center"/>
    </xf>
    <xf numFmtId="0" fontId="7" fillId="0" borderId="64" xfId="0" applyFont="1" applyBorder="1" applyAlignment="1">
      <alignment horizontal="center" vertical="center" wrapText="1"/>
    </xf>
    <xf numFmtId="0" fontId="7" fillId="0" borderId="50" xfId="0" applyFont="1" applyBorder="1" applyAlignment="1">
      <alignment horizontal="center" vertical="center" wrapText="1"/>
    </xf>
    <xf numFmtId="0" fontId="53" fillId="0" borderId="37" xfId="0" applyFont="1" applyBorder="1" applyAlignment="1" applyProtection="1">
      <alignment horizontal="center" vertical="center" wrapText="1"/>
    </xf>
    <xf numFmtId="0" fontId="53" fillId="0" borderId="38" xfId="0" applyFont="1" applyBorder="1" applyAlignment="1" applyProtection="1">
      <alignment horizontal="center" vertical="center" wrapText="1"/>
    </xf>
    <xf numFmtId="0" fontId="34" fillId="0" borderId="0" xfId="0" applyFont="1" applyFill="1" applyAlignment="1" applyProtection="1">
      <alignment horizontal="center" vertical="center" wrapText="1"/>
    </xf>
    <xf numFmtId="0" fontId="6" fillId="0" borderId="0" xfId="0" applyFont="1" applyAlignment="1" applyProtection="1">
      <alignment vertical="center"/>
    </xf>
    <xf numFmtId="0" fontId="22" fillId="0" borderId="0" xfId="0" applyFont="1" applyAlignment="1" applyProtection="1">
      <alignment horizontal="left" vertical="center" wrapText="1"/>
    </xf>
    <xf numFmtId="0" fontId="24" fillId="0" borderId="7"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14" fontId="23" fillId="0" borderId="7" xfId="0" applyNumberFormat="1" applyFont="1" applyBorder="1" applyAlignment="1" applyProtection="1">
      <alignment horizontal="center" vertical="center" wrapText="1"/>
      <protection locked="0"/>
    </xf>
    <xf numFmtId="166" fontId="23" fillId="0" borderId="7" xfId="0" applyNumberFormat="1" applyFont="1" applyBorder="1" applyAlignment="1" applyProtection="1">
      <alignment horizontal="center" vertical="center" wrapText="1"/>
      <protection locked="0"/>
    </xf>
    <xf numFmtId="14" fontId="6" fillId="0" borderId="11"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16" borderId="27" xfId="0" applyFont="1" applyFill="1" applyBorder="1" applyAlignment="1" applyProtection="1">
      <alignment horizontal="center" vertical="center"/>
      <protection locked="0"/>
    </xf>
    <xf numFmtId="0" fontId="22" fillId="16" borderId="6" xfId="0" applyFont="1" applyFill="1" applyBorder="1" applyAlignment="1" applyProtection="1">
      <alignment horizontal="center" vertical="center"/>
      <protection locked="0"/>
    </xf>
    <xf numFmtId="0" fontId="22" fillId="16" borderId="8" xfId="0" applyFont="1" applyFill="1" applyBorder="1" applyAlignment="1" applyProtection="1">
      <alignment horizontal="center" vertical="center"/>
      <protection locked="0"/>
    </xf>
    <xf numFmtId="0" fontId="64" fillId="19" borderId="3" xfId="0" applyFont="1" applyFill="1" applyBorder="1" applyAlignment="1" applyProtection="1">
      <alignment horizontal="center" vertical="center"/>
      <protection locked="0"/>
    </xf>
    <xf numFmtId="0" fontId="66" fillId="20" borderId="6" xfId="0" applyFont="1" applyFill="1" applyBorder="1" applyAlignment="1" applyProtection="1">
      <alignment horizontal="center" vertical="center"/>
      <protection locked="0"/>
    </xf>
    <xf numFmtId="0" fontId="66" fillId="20" borderId="20" xfId="0" applyFont="1" applyFill="1" applyBorder="1" applyAlignment="1" applyProtection="1">
      <alignment horizontal="center" vertical="center"/>
      <protection locked="0"/>
    </xf>
    <xf numFmtId="0" fontId="23" fillId="12" borderId="69" xfId="0" applyFont="1" applyFill="1" applyBorder="1" applyAlignment="1" applyProtection="1">
      <alignment horizontal="left" vertical="center" wrapText="1"/>
    </xf>
    <xf numFmtId="0" fontId="6" fillId="0" borderId="69" xfId="0" applyFont="1" applyBorder="1" applyAlignment="1" applyProtection="1">
      <alignment horizontal="center" vertical="center"/>
      <protection locked="0"/>
    </xf>
    <xf numFmtId="0" fontId="68" fillId="0" borderId="0" xfId="0" applyFont="1" applyAlignment="1" applyProtection="1">
      <alignment vertical="center"/>
      <protection locked="0"/>
    </xf>
    <xf numFmtId="0" fontId="22" fillId="0" borderId="0" xfId="0" applyFont="1" applyAlignment="1" applyProtection="1">
      <alignment vertical="center"/>
      <protection locked="0"/>
    </xf>
    <xf numFmtId="0" fontId="66" fillId="20" borderId="27" xfId="0" applyFont="1" applyFill="1" applyBorder="1" applyAlignment="1" applyProtection="1">
      <alignment horizontal="center" vertical="center"/>
      <protection locked="0"/>
    </xf>
    <xf numFmtId="0" fontId="2" fillId="19" borderId="70" xfId="0" applyFont="1" applyFill="1" applyBorder="1" applyAlignment="1" applyProtection="1">
      <alignment horizontal="center" vertical="center" wrapText="1"/>
    </xf>
    <xf numFmtId="0" fontId="2" fillId="19" borderId="71" xfId="0" applyFont="1" applyFill="1" applyBorder="1" applyAlignment="1" applyProtection="1">
      <alignment horizontal="center" vertical="center" wrapText="1"/>
    </xf>
    <xf numFmtId="0" fontId="2" fillId="3" borderId="71" xfId="0" applyFont="1" applyFill="1" applyBorder="1" applyAlignment="1" applyProtection="1">
      <alignment horizontal="center" vertical="center" wrapText="1"/>
    </xf>
    <xf numFmtId="0" fontId="56" fillId="3" borderId="72"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 fillId="0" borderId="27" xfId="0" applyFont="1" applyBorder="1" applyAlignment="1" applyProtection="1">
      <alignment horizontal="center" wrapText="1"/>
      <protection locked="0"/>
    </xf>
    <xf numFmtId="0" fontId="0" fillId="19" borderId="24" xfId="0" applyFill="1" applyBorder="1" applyAlignment="1" applyProtection="1">
      <alignment vertical="center" wrapText="1"/>
      <protection locked="0"/>
    </xf>
    <xf numFmtId="0" fontId="0" fillId="19" borderId="22" xfId="0" applyFill="1" applyBorder="1" applyAlignment="1" applyProtection="1">
      <alignment horizontal="center" vertical="center" wrapText="1"/>
      <protection locked="0"/>
    </xf>
    <xf numFmtId="0" fontId="0" fillId="3" borderId="22" xfId="0" applyFill="1" applyBorder="1" applyAlignment="1" applyProtection="1">
      <alignment vertical="center" wrapText="1"/>
      <protection locked="0"/>
    </xf>
    <xf numFmtId="0" fontId="0" fillId="3" borderId="22" xfId="0" applyFill="1" applyBorder="1" applyAlignment="1" applyProtection="1">
      <alignment horizontal="center" vertical="center" wrapText="1"/>
      <protection locked="0"/>
    </xf>
    <xf numFmtId="0" fontId="0" fillId="3" borderId="28" xfId="0" applyFill="1" applyBorder="1" applyAlignment="1" applyProtection="1">
      <alignment horizontal="center" vertical="center" wrapText="1"/>
      <protection locked="0"/>
    </xf>
    <xf numFmtId="0" fontId="2" fillId="0" borderId="6" xfId="0" applyFont="1" applyBorder="1" applyAlignment="1" applyProtection="1">
      <alignment horizontal="center" wrapText="1"/>
      <protection locked="0"/>
    </xf>
    <xf numFmtId="0" fontId="0" fillId="19" borderId="11" xfId="0" applyFill="1" applyBorder="1" applyAlignment="1" applyProtection="1">
      <alignment vertical="center" wrapText="1"/>
      <protection locked="0"/>
    </xf>
    <xf numFmtId="0" fontId="0" fillId="19" borderId="7" xfId="0"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0" fontId="0" fillId="3" borderId="7" xfId="0" applyFill="1" applyBorder="1" applyAlignment="1" applyProtection="1">
      <alignment horizontal="center" vertical="center" wrapText="1"/>
      <protection locked="0"/>
    </xf>
    <xf numFmtId="0" fontId="2" fillId="0" borderId="8" xfId="0" applyFont="1" applyBorder="1" applyAlignment="1" applyProtection="1">
      <alignment horizontal="center" wrapText="1"/>
      <protection locked="0"/>
    </xf>
    <xf numFmtId="0" fontId="0" fillId="19" borderId="50" xfId="0" applyFill="1" applyBorder="1" applyAlignment="1" applyProtection="1">
      <alignment vertical="center" wrapText="1"/>
      <protection locked="0"/>
    </xf>
    <xf numFmtId="0" fontId="0" fillId="19" borderId="9" xfId="0" applyFill="1" applyBorder="1" applyAlignment="1" applyProtection="1">
      <alignment horizontal="center" vertical="center" wrapText="1"/>
      <protection locked="0"/>
    </xf>
    <xf numFmtId="0" fontId="0" fillId="3" borderId="9" xfId="0" applyFill="1" applyBorder="1" applyAlignment="1" applyProtection="1">
      <alignment vertical="center" wrapText="1"/>
      <protection locked="0"/>
    </xf>
    <xf numFmtId="0" fontId="0" fillId="3" borderId="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0" borderId="0" xfId="0" applyAlignment="1" applyProtection="1">
      <alignment wrapText="1"/>
      <protection locked="0"/>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7" xfId="0" applyFont="1" applyBorder="1" applyAlignment="1">
      <alignment horizontal="center" vertical="center" wrapText="1"/>
    </xf>
    <xf numFmtId="0" fontId="14" fillId="0" borderId="10" xfId="0" applyFont="1" applyBorder="1" applyProtection="1">
      <protection hidden="1"/>
    </xf>
    <xf numFmtId="0" fontId="14" fillId="0" borderId="15" xfId="0" applyFont="1" applyBorder="1" applyProtection="1">
      <protection hidden="1"/>
    </xf>
    <xf numFmtId="0" fontId="14" fillId="0" borderId="11" xfId="0" applyFont="1" applyBorder="1" applyProtection="1">
      <protection hidden="1"/>
    </xf>
    <xf numFmtId="0" fontId="40" fillId="0" borderId="37"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6" xfId="0" applyFont="1" applyBorder="1" applyAlignment="1">
      <alignment horizontal="center" vertical="center" wrapText="1"/>
    </xf>
    <xf numFmtId="0" fontId="7" fillId="0" borderId="7" xfId="0" applyFont="1" applyBorder="1" applyAlignment="1" applyProtection="1">
      <alignment horizontal="left" vertical="center" wrapText="1"/>
      <protection hidden="1"/>
    </xf>
    <xf numFmtId="0" fontId="17" fillId="0" borderId="0" xfId="0" applyFont="1" applyAlignment="1">
      <alignment horizontal="left" vertical="center"/>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62" xfId="0" applyFont="1" applyBorder="1" applyAlignment="1" applyProtection="1">
      <alignment horizontal="center" vertical="center"/>
      <protection hidden="1"/>
    </xf>
    <xf numFmtId="0" fontId="16" fillId="0" borderId="7" xfId="0" applyFont="1" applyBorder="1" applyAlignment="1" applyProtection="1">
      <alignment horizontal="left" vertical="center" wrapText="1"/>
      <protection hidden="1"/>
    </xf>
    <xf numFmtId="0" fontId="16" fillId="0" borderId="20" xfId="0" applyFont="1" applyBorder="1" applyAlignment="1" applyProtection="1">
      <alignment horizontal="left" vertical="center" wrapText="1"/>
      <protection hidden="1"/>
    </xf>
    <xf numFmtId="0" fontId="15" fillId="0" borderId="0" xfId="0" applyFont="1" applyAlignment="1" applyProtection="1">
      <alignment horizontal="center" wrapText="1"/>
      <protection hidden="1"/>
    </xf>
    <xf numFmtId="0" fontId="16" fillId="0" borderId="9" xfId="0" applyFont="1" applyBorder="1" applyAlignment="1" applyProtection="1">
      <alignment horizontal="left" vertical="center" wrapText="1"/>
      <protection hidden="1"/>
    </xf>
    <xf numFmtId="0" fontId="16" fillId="0" borderId="21" xfId="0" applyFont="1" applyBorder="1" applyAlignment="1" applyProtection="1">
      <alignment horizontal="left" vertical="center" wrapText="1"/>
      <protection hidden="1"/>
    </xf>
    <xf numFmtId="0" fontId="44" fillId="0" borderId="0" xfId="0" applyFont="1" applyAlignment="1">
      <alignment horizontal="left" vertical="center" wrapText="1"/>
    </xf>
    <xf numFmtId="0" fontId="44" fillId="0" borderId="0" xfId="0" applyFont="1" applyAlignment="1">
      <alignment horizontal="left" vertical="center"/>
    </xf>
    <xf numFmtId="0" fontId="48" fillId="11" borderId="7" xfId="0" applyFont="1" applyFill="1" applyBorder="1" applyAlignment="1" applyProtection="1">
      <alignment horizontal="center" vertical="center" wrapText="1"/>
    </xf>
    <xf numFmtId="0" fontId="27" fillId="0" borderId="0" xfId="0" applyFont="1" applyAlignment="1" applyProtection="1">
      <alignment horizontal="left"/>
    </xf>
    <xf numFmtId="0" fontId="48" fillId="11" borderId="10" xfId="0" applyFont="1" applyFill="1" applyBorder="1" applyAlignment="1" applyProtection="1">
      <alignment horizontal="center" vertical="center" wrapText="1"/>
    </xf>
    <xf numFmtId="0" fontId="48" fillId="11" borderId="15" xfId="0" applyFont="1" applyFill="1" applyBorder="1" applyAlignment="1" applyProtection="1">
      <alignment horizontal="center" vertical="center" wrapText="1"/>
    </xf>
    <xf numFmtId="0" fontId="48" fillId="11" borderId="11" xfId="0" applyFont="1" applyFill="1" applyBorder="1" applyAlignment="1" applyProtection="1">
      <alignment horizontal="center" vertical="center" wrapText="1"/>
    </xf>
    <xf numFmtId="0" fontId="49" fillId="11" borderId="10" xfId="0" applyFont="1" applyFill="1" applyBorder="1" applyAlignment="1" applyProtection="1">
      <alignment horizontal="left" vertical="center" wrapText="1"/>
    </xf>
    <xf numFmtId="0" fontId="49" fillId="11" borderId="15" xfId="0" applyFont="1" applyFill="1" applyBorder="1" applyAlignment="1" applyProtection="1">
      <alignment horizontal="left" vertical="center" wrapText="1"/>
    </xf>
    <xf numFmtId="0" fontId="49" fillId="11" borderId="11" xfId="0" applyFont="1" applyFill="1" applyBorder="1" applyAlignment="1" applyProtection="1">
      <alignment horizontal="left" vertical="center" wrapText="1"/>
    </xf>
    <xf numFmtId="0" fontId="40" fillId="0" borderId="17" xfId="0" applyFont="1" applyBorder="1" applyAlignment="1" applyProtection="1">
      <alignment horizontal="center" vertical="center" wrapText="1"/>
    </xf>
    <xf numFmtId="0" fontId="40" fillId="0" borderId="58"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57" xfId="0" applyFont="1" applyBorder="1" applyAlignment="1" applyProtection="1">
      <alignment horizontal="center" vertical="center" wrapText="1"/>
    </xf>
    <xf numFmtId="0" fontId="30" fillId="19" borderId="33" xfId="0" applyFont="1" applyFill="1" applyBorder="1" applyAlignment="1" applyProtection="1">
      <alignment horizontal="center" vertical="center" wrapText="1"/>
    </xf>
    <xf numFmtId="0" fontId="30" fillId="19" borderId="52" xfId="0" applyFont="1" applyFill="1" applyBorder="1" applyAlignment="1" applyProtection="1">
      <alignment horizontal="center" vertical="center" wrapText="1"/>
    </xf>
    <xf numFmtId="0" fontId="30" fillId="19" borderId="34" xfId="0" applyFont="1" applyFill="1" applyBorder="1" applyAlignment="1" applyProtection="1">
      <alignment horizontal="center" vertical="center" wrapText="1"/>
    </xf>
    <xf numFmtId="0" fontId="30" fillId="17" borderId="3" xfId="0" applyFont="1" applyFill="1" applyBorder="1" applyAlignment="1" applyProtection="1">
      <alignment horizontal="center" vertical="center" wrapText="1"/>
    </xf>
    <xf numFmtId="0" fontId="30" fillId="17" borderId="6" xfId="0" applyFont="1" applyFill="1" applyBorder="1" applyAlignment="1" applyProtection="1">
      <alignment horizontal="center" vertical="center" wrapText="1"/>
    </xf>
    <xf numFmtId="0" fontId="30" fillId="17" borderId="8" xfId="0" applyFont="1" applyFill="1" applyBorder="1" applyAlignment="1" applyProtection="1">
      <alignment horizontal="center" vertical="center" wrapText="1"/>
    </xf>
    <xf numFmtId="0" fontId="30" fillId="19" borderId="3" xfId="0" applyFont="1" applyFill="1" applyBorder="1" applyAlignment="1" applyProtection="1">
      <alignment horizontal="center" vertical="center" wrapText="1"/>
    </xf>
    <xf numFmtId="0" fontId="30" fillId="19" borderId="6" xfId="0" applyFont="1" applyFill="1" applyBorder="1" applyAlignment="1" applyProtection="1">
      <alignment horizontal="center" vertical="center" wrapText="1"/>
    </xf>
    <xf numFmtId="0" fontId="30" fillId="19" borderId="40" xfId="0" applyFont="1" applyFill="1" applyBorder="1" applyAlignment="1" applyProtection="1">
      <alignment horizontal="center" vertical="center" wrapText="1"/>
    </xf>
    <xf numFmtId="0" fontId="30" fillId="17" borderId="40" xfId="0" applyFont="1" applyFill="1" applyBorder="1" applyAlignment="1" applyProtection="1">
      <alignment horizontal="center" vertical="center" wrapText="1"/>
    </xf>
    <xf numFmtId="0" fontId="30" fillId="19" borderId="27" xfId="0" applyFont="1" applyFill="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52" fillId="0" borderId="35"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2" fillId="0" borderId="36" xfId="0" applyFont="1" applyBorder="1" applyAlignment="1" applyProtection="1">
      <alignment horizontal="center" vertical="center" wrapText="1"/>
    </xf>
    <xf numFmtId="0" fontId="34" fillId="14" borderId="59" xfId="0" applyFont="1" applyFill="1" applyBorder="1" applyAlignment="1" applyProtection="1">
      <alignment horizontal="center" vertical="center" wrapText="1"/>
    </xf>
    <xf numFmtId="0" fontId="34" fillId="14" borderId="39" xfId="0" applyFont="1" applyFill="1" applyBorder="1" applyAlignment="1" applyProtection="1">
      <alignment horizontal="center" vertical="center" wrapText="1"/>
    </xf>
    <xf numFmtId="0" fontId="34" fillId="14" borderId="60" xfId="0" applyFont="1" applyFill="1" applyBorder="1" applyAlignment="1" applyProtection="1">
      <alignment horizontal="center" vertical="center" wrapText="1"/>
    </xf>
    <xf numFmtId="0" fontId="48" fillId="17" borderId="3" xfId="0" applyFont="1" applyFill="1" applyBorder="1" applyAlignment="1" applyProtection="1">
      <alignment horizontal="center" vertical="center" wrapText="1"/>
    </xf>
    <xf numFmtId="0" fontId="48" fillId="17" borderId="40" xfId="0" applyFont="1" applyFill="1" applyBorder="1" applyAlignment="1" applyProtection="1">
      <alignment horizontal="center" vertical="center" wrapText="1"/>
    </xf>
    <xf numFmtId="0" fontId="48" fillId="17" borderId="4" xfId="0" applyNumberFormat="1" applyFont="1" applyFill="1" applyBorder="1" applyAlignment="1" applyProtection="1">
      <alignment horizontal="center" vertical="center" wrapText="1"/>
    </xf>
    <xf numFmtId="0" fontId="48" fillId="17" borderId="12" xfId="0" applyNumberFormat="1" applyFont="1" applyFill="1" applyBorder="1" applyAlignment="1" applyProtection="1">
      <alignment horizontal="center" vertical="center" wrapText="1"/>
    </xf>
    <xf numFmtId="0" fontId="50" fillId="17" borderId="26" xfId="0" applyFont="1" applyFill="1" applyBorder="1" applyAlignment="1" applyProtection="1">
      <alignment horizontal="center" vertical="center" wrapText="1"/>
    </xf>
    <xf numFmtId="0" fontId="50" fillId="17" borderId="19" xfId="0" applyFont="1" applyFill="1" applyBorder="1" applyAlignment="1" applyProtection="1">
      <alignment horizontal="center" vertical="center" wrapText="1"/>
    </xf>
    <xf numFmtId="0" fontId="48" fillId="16" borderId="4" xfId="0" applyFont="1" applyFill="1" applyBorder="1" applyAlignment="1" applyProtection="1">
      <alignment horizontal="center" vertical="center" wrapText="1"/>
    </xf>
    <xf numFmtId="0" fontId="48" fillId="3" borderId="4" xfId="0" applyFont="1" applyFill="1" applyBorder="1" applyAlignment="1" applyProtection="1">
      <alignment horizontal="center" vertical="center" wrapText="1"/>
    </xf>
    <xf numFmtId="0" fontId="48" fillId="3" borderId="5" xfId="0" applyFont="1" applyFill="1" applyBorder="1" applyAlignment="1" applyProtection="1">
      <alignment horizontal="center" vertical="center" wrapText="1"/>
    </xf>
    <xf numFmtId="0" fontId="52" fillId="0" borderId="29"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52" fillId="0" borderId="13" xfId="0" applyFont="1" applyBorder="1" applyAlignment="1" applyProtection="1">
      <alignment horizontal="center" vertical="center" wrapText="1"/>
    </xf>
    <xf numFmtId="0" fontId="59" fillId="3" borderId="4" xfId="0" applyFont="1" applyFill="1" applyBorder="1" applyAlignment="1" applyProtection="1">
      <alignment horizontal="center" vertical="center" wrapText="1"/>
    </xf>
    <xf numFmtId="0" fontId="59" fillId="3" borderId="5" xfId="0" applyFont="1" applyFill="1" applyBorder="1" applyAlignment="1" applyProtection="1">
      <alignment horizontal="center" vertical="center" wrapText="1"/>
    </xf>
    <xf numFmtId="0" fontId="26" fillId="17" borderId="3" xfId="0" applyFont="1" applyFill="1" applyBorder="1" applyAlignment="1">
      <alignment horizontal="center" vertical="center" wrapText="1"/>
    </xf>
    <xf numFmtId="0" fontId="26" fillId="17" borderId="6" xfId="0" applyFont="1" applyFill="1" applyBorder="1" applyAlignment="1">
      <alignment horizontal="center" vertical="center" wrapText="1"/>
    </xf>
    <xf numFmtId="0" fontId="26" fillId="17" borderId="8" xfId="0" applyFont="1" applyFill="1" applyBorder="1" applyAlignment="1">
      <alignment horizontal="center" vertical="center" wrapText="1"/>
    </xf>
    <xf numFmtId="0" fontId="54" fillId="3" borderId="3" xfId="0" applyFont="1" applyFill="1" applyBorder="1" applyAlignment="1" applyProtection="1">
      <alignment horizontal="center" vertical="center" wrapText="1"/>
    </xf>
    <xf numFmtId="0" fontId="54" fillId="3" borderId="8"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wrapText="1"/>
    </xf>
    <xf numFmtId="0" fontId="54" fillId="3" borderId="9" xfId="0" applyFont="1" applyFill="1" applyBorder="1" applyAlignment="1" applyProtection="1">
      <alignment horizontal="center" vertical="center" wrapText="1"/>
    </xf>
    <xf numFmtId="0" fontId="59" fillId="16" borderId="4" xfId="0" applyFont="1" applyFill="1" applyBorder="1" applyAlignment="1" applyProtection="1">
      <alignment horizontal="center" vertical="center" wrapText="1"/>
    </xf>
    <xf numFmtId="0" fontId="74" fillId="7" borderId="59" xfId="0" applyFont="1" applyFill="1" applyBorder="1"/>
    <xf numFmtId="0" fontId="74" fillId="7" borderId="39" xfId="0" applyFont="1" applyFill="1" applyBorder="1"/>
    <xf numFmtId="0" fontId="74" fillId="7" borderId="60" xfId="0" applyFont="1" applyFill="1"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0" fillId="14" borderId="59" xfId="0" applyFill="1" applyBorder="1" applyAlignment="1">
      <alignment vertical="center"/>
    </xf>
    <xf numFmtId="0" fontId="0" fillId="14" borderId="39" xfId="0" applyFill="1" applyBorder="1" applyAlignment="1">
      <alignment vertical="center"/>
    </xf>
    <xf numFmtId="0" fontId="0" fillId="14" borderId="60" xfId="0" applyFill="1" applyBorder="1" applyAlignment="1">
      <alignment vertical="center"/>
    </xf>
    <xf numFmtId="0" fontId="2" fillId="9" borderId="66" xfId="0" applyFont="1" applyFill="1" applyBorder="1" applyAlignment="1">
      <alignment horizontal="center" vertical="center"/>
    </xf>
    <xf numFmtId="0" fontId="2" fillId="9" borderId="67" xfId="0" applyFont="1" applyFill="1" applyBorder="1" applyAlignment="1">
      <alignment horizontal="center" vertical="center"/>
    </xf>
    <xf numFmtId="0" fontId="73" fillId="9" borderId="54" xfId="0" applyFont="1" applyFill="1" applyBorder="1" applyAlignment="1">
      <alignment horizontal="center" vertical="center"/>
    </xf>
    <xf numFmtId="0" fontId="73" fillId="9" borderId="25" xfId="0" applyFont="1" applyFill="1" applyBorder="1" applyAlignment="1">
      <alignment horizontal="center" vertical="center"/>
    </xf>
    <xf numFmtId="0" fontId="73" fillId="9" borderId="18" xfId="0" applyFont="1" applyFill="1" applyBorder="1" applyAlignment="1">
      <alignment horizontal="center" vertical="center"/>
    </xf>
    <xf numFmtId="0" fontId="25" fillId="10" borderId="10"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40" fillId="0" borderId="58" xfId="0" applyFont="1" applyBorder="1" applyAlignment="1">
      <alignment horizontal="center" vertical="center" wrapText="1"/>
    </xf>
    <xf numFmtId="0" fontId="56" fillId="9" borderId="24" xfId="0" applyFont="1" applyFill="1" applyBorder="1" applyAlignment="1">
      <alignment horizontal="center" vertical="center" wrapText="1"/>
    </xf>
    <xf numFmtId="0" fontId="56" fillId="9" borderId="1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7" fillId="0" borderId="17"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58" xfId="0" applyFont="1" applyBorder="1" applyAlignment="1">
      <alignment horizontal="center" vertical="center" wrapText="1"/>
    </xf>
    <xf numFmtId="0" fontId="76"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5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61" fillId="3" borderId="37" xfId="0" applyFont="1" applyFill="1" applyBorder="1" applyAlignment="1" applyProtection="1">
      <alignment horizontal="left" vertical="center"/>
      <protection locked="0"/>
    </xf>
    <xf numFmtId="0" fontId="61" fillId="3" borderId="17" xfId="0" applyFont="1" applyFill="1" applyBorder="1" applyAlignment="1" applyProtection="1">
      <alignment horizontal="left" vertical="center"/>
      <protection locked="0"/>
    </xf>
    <xf numFmtId="0" fontId="61" fillId="3" borderId="58" xfId="0" applyFont="1" applyFill="1" applyBorder="1" applyAlignment="1" applyProtection="1">
      <alignment horizontal="left" vertical="center"/>
      <protection locked="0"/>
    </xf>
    <xf numFmtId="0" fontId="61" fillId="3" borderId="29"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61" fillId="3" borderId="53" xfId="0" applyFont="1" applyFill="1" applyBorder="1" applyAlignment="1" applyProtection="1">
      <alignment horizontal="left" vertical="center"/>
      <protection locked="0"/>
    </xf>
    <xf numFmtId="0" fontId="61" fillId="3" borderId="38" xfId="0"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1" fillId="3" borderId="57" xfId="0" applyFont="1" applyFill="1" applyBorder="1" applyAlignment="1" applyProtection="1">
      <alignment horizontal="left" vertical="center"/>
      <protection locked="0"/>
    </xf>
    <xf numFmtId="0" fontId="74" fillId="7" borderId="59" xfId="0" applyFont="1" applyFill="1" applyBorder="1" applyAlignment="1">
      <alignment horizontal="left" vertical="center"/>
    </xf>
    <xf numFmtId="0" fontId="74" fillId="7" borderId="39" xfId="0" applyFont="1" applyFill="1" applyBorder="1" applyAlignment="1">
      <alignment horizontal="left" vertical="center"/>
    </xf>
    <xf numFmtId="0" fontId="74" fillId="7" borderId="60" xfId="0" applyFont="1" applyFill="1" applyBorder="1" applyAlignment="1">
      <alignment horizontal="left"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21" borderId="33" xfId="0" applyFill="1" applyBorder="1" applyAlignment="1">
      <alignment horizontal="center" vertical="center"/>
    </xf>
    <xf numFmtId="0" fontId="0" fillId="21" borderId="42" xfId="0" applyFill="1" applyBorder="1" applyAlignment="1">
      <alignment horizontal="center" vertical="center"/>
    </xf>
    <xf numFmtId="0" fontId="0" fillId="21" borderId="49" xfId="0" applyFill="1" applyBorder="1" applyAlignment="1">
      <alignment horizontal="center" vertical="center"/>
    </xf>
    <xf numFmtId="0" fontId="0" fillId="21" borderId="3" xfId="0" applyFill="1" applyBorder="1" applyAlignment="1">
      <alignment horizontal="center" vertical="center"/>
    </xf>
    <xf numFmtId="0" fontId="0" fillId="21" borderId="4" xfId="0" applyFill="1" applyBorder="1" applyAlignment="1">
      <alignment horizontal="center" vertical="center"/>
    </xf>
    <xf numFmtId="0" fontId="0" fillId="21" borderId="5" xfId="0" applyFill="1" applyBorder="1" applyAlignment="1">
      <alignment horizontal="center" vertical="center"/>
    </xf>
    <xf numFmtId="0" fontId="0" fillId="21" borderId="64" xfId="0" applyFill="1" applyBorder="1" applyAlignment="1">
      <alignment horizontal="center" vertical="center"/>
    </xf>
    <xf numFmtId="0" fontId="53" fillId="14" borderId="59" xfId="0" applyFont="1" applyFill="1" applyBorder="1" applyAlignment="1">
      <alignment horizontal="center" vertical="center" wrapText="1"/>
    </xf>
    <xf numFmtId="0" fontId="53" fillId="14" borderId="39" xfId="0" applyFont="1" applyFill="1" applyBorder="1" applyAlignment="1">
      <alignment horizontal="center" vertical="center" wrapText="1"/>
    </xf>
    <xf numFmtId="0" fontId="53" fillId="14" borderId="60" xfId="0" applyFont="1" applyFill="1" applyBorder="1" applyAlignment="1">
      <alignment horizontal="center" vertical="center" wrapText="1"/>
    </xf>
    <xf numFmtId="0" fontId="2" fillId="9" borderId="29" xfId="0" applyFont="1" applyFill="1" applyBorder="1" applyAlignment="1">
      <alignment horizontal="center" vertical="center"/>
    </xf>
    <xf numFmtId="0" fontId="2" fillId="9" borderId="55" xfId="0" applyFont="1" applyFill="1" applyBorder="1" applyAlignment="1">
      <alignment horizontal="center" vertical="center"/>
    </xf>
    <xf numFmtId="0" fontId="25" fillId="10" borderId="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66" fillId="20" borderId="7"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43"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67" fillId="13" borderId="44" xfId="0" applyFont="1" applyFill="1" applyBorder="1" applyAlignment="1" applyProtection="1">
      <alignment horizontal="center" vertical="center"/>
    </xf>
    <xf numFmtId="0" fontId="67" fillId="13" borderId="45" xfId="0" applyFont="1" applyFill="1" applyBorder="1" applyAlignment="1" applyProtection="1">
      <alignment horizontal="center" vertical="center"/>
    </xf>
    <xf numFmtId="0" fontId="67" fillId="13" borderId="46" xfId="0" applyFont="1" applyFill="1" applyBorder="1" applyAlignment="1" applyProtection="1">
      <alignment horizontal="center" vertical="center"/>
    </xf>
    <xf numFmtId="0" fontId="66" fillId="20" borderId="32" xfId="0" applyFont="1" applyFill="1" applyBorder="1" applyAlignment="1" applyProtection="1">
      <alignment horizontal="center" vertical="center"/>
      <protection locked="0"/>
    </xf>
    <xf numFmtId="0" fontId="66" fillId="20" borderId="31" xfId="0" applyFont="1" applyFill="1" applyBorder="1" applyAlignment="1" applyProtection="1">
      <alignment horizontal="center" vertical="center"/>
      <protection locked="0"/>
    </xf>
    <xf numFmtId="0" fontId="66" fillId="20" borderId="47" xfId="0" applyFont="1" applyFill="1" applyBorder="1" applyAlignment="1" applyProtection="1">
      <alignment horizontal="center" vertical="center"/>
      <protection locked="0"/>
    </xf>
    <xf numFmtId="0" fontId="34" fillId="18" borderId="59" xfId="0" applyFont="1" applyFill="1" applyBorder="1" applyAlignment="1" applyProtection="1">
      <alignment horizontal="center" vertical="center" wrapText="1"/>
    </xf>
    <xf numFmtId="0" fontId="34" fillId="18" borderId="39" xfId="0" applyFont="1" applyFill="1" applyBorder="1" applyAlignment="1" applyProtection="1">
      <alignment horizontal="center" vertical="center" wrapText="1"/>
    </xf>
    <xf numFmtId="0" fontId="34" fillId="18" borderId="60" xfId="0" applyFont="1" applyFill="1" applyBorder="1" applyAlignment="1" applyProtection="1">
      <alignment horizontal="center" vertical="center" wrapText="1"/>
    </xf>
    <xf numFmtId="0" fontId="53" fillId="0" borderId="17" xfId="0" applyFont="1" applyBorder="1" applyAlignment="1" applyProtection="1">
      <alignment horizontal="center" vertical="center" wrapText="1"/>
    </xf>
    <xf numFmtId="0" fontId="53" fillId="0" borderId="58" xfId="0" applyFont="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0" borderId="57"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49" fontId="63" fillId="10" borderId="3" xfId="0" applyNumberFormat="1" applyFont="1" applyFill="1" applyBorder="1" applyAlignment="1" applyProtection="1">
      <alignment horizontal="center" vertical="center"/>
    </xf>
    <xf numFmtId="49" fontId="63" fillId="10" borderId="4" xfId="0" applyNumberFormat="1" applyFont="1" applyFill="1" applyBorder="1" applyAlignment="1" applyProtection="1">
      <alignment horizontal="center" vertical="center"/>
    </xf>
    <xf numFmtId="49" fontId="63" fillId="10" borderId="5" xfId="0" applyNumberFormat="1" applyFont="1" applyFill="1" applyBorder="1" applyAlignment="1" applyProtection="1">
      <alignment horizontal="center" vertical="center"/>
    </xf>
    <xf numFmtId="0" fontId="20" fillId="19" borderId="12" xfId="0" applyFont="1" applyFill="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65" fillId="20" borderId="61" xfId="0" applyFont="1" applyFill="1" applyBorder="1" applyAlignment="1" applyProtection="1">
      <alignment horizontal="center" vertical="center"/>
      <protection locked="0"/>
    </xf>
    <xf numFmtId="0" fontId="65" fillId="20" borderId="2" xfId="0" applyFont="1" applyFill="1" applyBorder="1" applyAlignment="1" applyProtection="1">
      <alignment horizontal="center" vertical="center"/>
      <protection locked="0"/>
    </xf>
    <xf numFmtId="0" fontId="65" fillId="20" borderId="64"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67" fillId="13" borderId="3" xfId="0" applyFont="1" applyFill="1" applyBorder="1" applyAlignment="1" applyProtection="1">
      <alignment horizontal="center" vertical="center"/>
    </xf>
    <xf numFmtId="0" fontId="67" fillId="13" borderId="4" xfId="0" applyFont="1" applyFill="1" applyBorder="1" applyAlignment="1" applyProtection="1">
      <alignment horizontal="center" vertical="center"/>
    </xf>
    <xf numFmtId="0" fontId="67" fillId="13" borderId="5" xfId="0" applyFont="1" applyFill="1" applyBorder="1" applyAlignment="1" applyProtection="1">
      <alignment horizontal="center" vertical="center"/>
    </xf>
    <xf numFmtId="0" fontId="12" fillId="0" borderId="10" xfId="0" applyFont="1" applyFill="1" applyBorder="1" applyAlignment="1" applyProtection="1">
      <alignment vertical="center" wrapText="1"/>
      <protection locked="0"/>
    </xf>
    <xf numFmtId="0" fontId="69" fillId="0" borderId="15" xfId="0" applyFont="1" applyFill="1" applyBorder="1" applyAlignment="1" applyProtection="1">
      <alignment vertical="center" wrapText="1"/>
      <protection locked="0"/>
    </xf>
    <xf numFmtId="0" fontId="69" fillId="0" borderId="11" xfId="0" applyFont="1" applyFill="1" applyBorder="1" applyAlignment="1" applyProtection="1">
      <alignment vertical="center" wrapText="1"/>
      <protection locked="0"/>
    </xf>
    <xf numFmtId="0" fontId="69" fillId="0" borderId="10" xfId="0" applyFont="1" applyFill="1" applyBorder="1" applyAlignment="1" applyProtection="1">
      <alignment vertical="center" wrapText="1"/>
      <protection locked="0"/>
    </xf>
    <xf numFmtId="0" fontId="12" fillId="0" borderId="10" xfId="0" applyFont="1" applyFill="1" applyBorder="1" applyAlignment="1" applyProtection="1">
      <alignment horizontal="left" vertical="center" wrapText="1"/>
      <protection locked="0"/>
    </xf>
    <xf numFmtId="0" fontId="69" fillId="0" borderId="15" xfId="0" applyFont="1" applyFill="1" applyBorder="1" applyAlignment="1" applyProtection="1">
      <alignment horizontal="left" vertical="center" wrapText="1"/>
      <protection locked="0"/>
    </xf>
    <xf numFmtId="0" fontId="69" fillId="0" borderId="11" xfId="0" applyFont="1" applyFill="1" applyBorder="1" applyAlignment="1" applyProtection="1">
      <alignment horizontal="left" vertical="center" wrapText="1"/>
      <protection locked="0"/>
    </xf>
    <xf numFmtId="0" fontId="67" fillId="13" borderId="33" xfId="0" applyFont="1" applyFill="1" applyBorder="1" applyAlignment="1" applyProtection="1">
      <alignment horizontal="center" vertical="center"/>
      <protection locked="0"/>
    </xf>
    <xf numFmtId="0" fontId="67" fillId="13" borderId="42" xfId="0" applyFont="1" applyFill="1" applyBorder="1" applyAlignment="1" applyProtection="1">
      <alignment horizontal="center" vertical="center"/>
      <protection locked="0"/>
    </xf>
    <xf numFmtId="0" fontId="67" fillId="13" borderId="49" xfId="0" applyFont="1" applyFill="1" applyBorder="1" applyAlignment="1" applyProtection="1">
      <alignment horizontal="center" vertical="center"/>
      <protection locked="0"/>
    </xf>
    <xf numFmtId="0" fontId="22" fillId="0" borderId="10" xfId="0" applyFont="1" applyFill="1" applyBorder="1" applyAlignment="1" applyProtection="1">
      <alignment vertical="center"/>
      <protection locked="0"/>
    </xf>
    <xf numFmtId="0" fontId="22" fillId="0" borderId="15"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24" fillId="19" borderId="7" xfId="0" applyFont="1" applyFill="1" applyBorder="1" applyAlignment="1" applyProtection="1">
      <alignment horizontal="center" vertical="center" wrapText="1"/>
    </xf>
    <xf numFmtId="0" fontId="20" fillId="19" borderId="10" xfId="0" applyFont="1" applyFill="1" applyBorder="1" applyAlignment="1" applyProtection="1">
      <alignment horizontal="center" vertical="center" wrapText="1"/>
    </xf>
    <xf numFmtId="0" fontId="20" fillId="19" borderId="15" xfId="0" applyFont="1" applyFill="1" applyBorder="1" applyAlignment="1" applyProtection="1">
      <alignment horizontal="center" vertical="center" wrapText="1"/>
    </xf>
    <xf numFmtId="0" fontId="20" fillId="19" borderId="11" xfId="0" applyFont="1" applyFill="1" applyBorder="1" applyAlignment="1" applyProtection="1">
      <alignment horizontal="center" vertical="center" wrapText="1"/>
    </xf>
    <xf numFmtId="0" fontId="62" fillId="0" borderId="19"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13" xfId="0" applyFont="1" applyFill="1" applyBorder="1" applyAlignment="1" applyProtection="1">
      <alignment horizontal="center" vertical="center" wrapText="1"/>
    </xf>
    <xf numFmtId="0" fontId="69" fillId="0" borderId="43" xfId="0" applyFont="1" applyFill="1" applyBorder="1" applyAlignment="1" applyProtection="1">
      <alignment vertical="center" wrapText="1"/>
      <protection locked="0"/>
    </xf>
    <xf numFmtId="0" fontId="69" fillId="0" borderId="16" xfId="0" applyFont="1" applyFill="1" applyBorder="1" applyAlignment="1" applyProtection="1">
      <alignment vertical="center" wrapText="1"/>
      <protection locked="0"/>
    </xf>
    <xf numFmtId="0" fontId="69" fillId="0" borderId="50" xfId="0" applyFont="1" applyFill="1"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0" fillId="0" borderId="0" xfId="0" applyFont="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22" xfId="0" applyFont="1" applyBorder="1" applyAlignment="1" applyProtection="1">
      <alignment horizontal="center" vertical="center" wrapText="1"/>
    </xf>
    <xf numFmtId="0" fontId="41" fillId="0" borderId="18"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2" fillId="19" borderId="7" xfId="0" applyFont="1" applyFill="1" applyBorder="1" applyAlignment="1" applyProtection="1">
      <alignment horizontal="left" vertical="center" wrapText="1"/>
    </xf>
    <xf numFmtId="0" fontId="56" fillId="19" borderId="12" xfId="0" applyFont="1" applyFill="1" applyBorder="1" applyAlignment="1" applyProtection="1">
      <alignment horizontal="left" vertical="center" wrapText="1"/>
    </xf>
    <xf numFmtId="0" fontId="6" fillId="3" borderId="7"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4" fillId="14" borderId="19" xfId="0" applyFont="1" applyFill="1" applyBorder="1" applyAlignment="1" applyProtection="1">
      <alignment horizontal="center" vertical="center" wrapText="1"/>
    </xf>
    <xf numFmtId="0" fontId="34" fillId="14" borderId="0" xfId="0" applyFont="1" applyFill="1" applyBorder="1" applyAlignment="1" applyProtection="1">
      <alignment horizontal="center" vertical="center" wrapText="1"/>
    </xf>
    <xf numFmtId="0" fontId="34" fillId="14" borderId="13" xfId="0" applyFont="1" applyFill="1" applyBorder="1" applyAlignment="1" applyProtection="1">
      <alignment horizontal="center" vertical="center" wrapText="1"/>
    </xf>
    <xf numFmtId="0" fontId="2" fillId="19" borderId="73" xfId="0" applyFont="1" applyFill="1" applyBorder="1" applyAlignment="1" applyProtection="1">
      <alignment horizontal="center" vertical="center" wrapText="1"/>
    </xf>
    <xf numFmtId="0" fontId="2" fillId="19" borderId="39" xfId="0" applyFont="1" applyFill="1" applyBorder="1" applyAlignment="1" applyProtection="1">
      <alignment horizontal="center" vertical="center" wrapText="1"/>
    </xf>
    <xf numFmtId="0" fontId="2" fillId="19" borderId="74" xfId="0" applyFont="1" applyFill="1" applyBorder="1" applyAlignment="1" applyProtection="1">
      <alignment horizontal="center" vertical="center" wrapText="1"/>
    </xf>
    <xf numFmtId="0" fontId="0" fillId="0" borderId="9"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cellXfs>
  <cellStyles count="4">
    <cellStyle name="Hyperlink" xfId="2" builtinId="8"/>
    <cellStyle name="Normal" xfId="0" builtinId="0"/>
    <cellStyle name="Normal 2" xfId="1" xr:uid="{6C09AA3B-6EDA-4963-A6E8-38EFE7D7C3C0}"/>
    <cellStyle name="Percent" xfId="3" builtinId="5"/>
  </cellStyles>
  <dxfs count="34">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5D5D"/>
      <color rgb="FFF672AE"/>
      <color rgb="FFEB701D"/>
      <color rgb="FFFF6565"/>
      <color rgb="FFCC99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activeX1.xml><?xml version="1.0" encoding="utf-8"?>
<ax:ocx xmlns:ax="http://schemas.microsoft.com/office/2006/activeX" xmlns:r="http://schemas.openxmlformats.org/officeDocument/2006/relationships" ax:classid="{88FA53CA-BD27-11D7-92F0-00104B2E9C47}" ax:persistence="persistPropertyBag">
  <ax:ocxPr ax:name="ArDigSig" ax:value="ArDigSig"/>
  <ax:ocxPr ax:name="SigVersion" ax:value="40600000"/>
  <ax:ocxPr ax:name="SigSerialNumber" ax:value="0"/>
  <ax:ocxPr ax:name="SigValueKind" ax:value="4"/>
  <ax:ocxPr ax:name="SigKind" ax:value="1"/>
  <ax:ocxPr ax:name="SigXpCompatible" ax:value="2"/>
  <ax:ocxPr ax:name="SigSizePack" ax:value="PSkAAGUVAAA="/>
  <ax:ocxPr ax:name="SigDrawingDetails" ax:value="46"/>
  <ax:ocxPr ax:name="SigDrawTitles" ax:value="0"/>
  <ax:ocxPr ax:name="SigHashAlg" ax:value="32772"/>
  <ax:ocxPr ax:name="SigImageFormat" ax:value="-2147483648"/>
  <ax:ocxPr ax:name="SigExcelScope" ax:value="1"/>
  <ax:ocxPr ax:name="SigExcelApplSigningElements" ax:value="1"/>
  <ax:ocxPr ax:name="SigExcelSheetNumber" ax:value="1"/>
  <ax:ocxPr ax:name="SigExcelSelectionPack" ax:value="AQAAAAEAAAAXAA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
  <ax:ocxPr ax:name="SigWordStory" ax:value="0"/>
  <ax:ocxPr ax:name="SigWordScope" ax:value="1"/>
  <ax:ocxPr ax:name="SigWordApplSigningElements" ax:value="1"/>
  <ax:ocxPr ax:name="SigWordSectionsPack" ax:valu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
  <ax:ocxPr ax:name="SigWordApplField" ax:value="1"/>
  <ax:ocxPr ax:name="SigSignatureClearPolicy" ax:value="0"/>
  <ax:ocxPr ax:name="SigAllowReason" ax:value="0"/>
  <ax:ocxPr ax:name="SigWordFormFieldsAndControls" ax:value="0"/>
  <ax:ocxPr ax:name="SigCustomFieldPack0" ax:value="AAAAAAAAAAAAAAAAAAAAAA=="/>
  <ax:ocxPr ax:name="SigCustomFieldPack1" ax:value="AAAAAAAAAAAAAAAAAAAAAA=="/>
  <ax:ocxPr ax:name="SigCustomFieldPack2" ax:value="AAAAAAAAAAAAAAAAAAAAAA=="/>
  <ax:ocxPr ax:name="SigCustomFieldPack3" ax:value="AAAAAAAAAAAAAAAAAAAAAA=="/>
  <ax:ocxPr ax:name="SigCustomFieldPack4" ax:value="AAAAAAAAAAAAAAAAAAAAAA=="/>
  <ax:ocxPr ax:name="SigTitle" ax:value="Global Director Supplier Quality"/>
  <ax:ocxPr ax:name="SigAllowTitle" ax:value="0"/>
  <ax:ocxPr ax:name="SigDrawingMethod" ax:value="1"/>
  <ax:ocxPr ax:name="SigLogoFormat" ax:value="-2147483648"/>
  <ax:ocxPr ax:name="SigImageType" ax:value="1"/>
  <ax:ocxPr ax:name="SigFontSize" ax:value="0"/>
  <ax:ocxPr ax:name="SigFontColor" ax:value="0"/>
  <ax:ocxPr ax:name="SigWordActiveXObjectInformation" ax:value="1"/>
  <ax:ocxPr ax:name="SigEmptyFieldLabel" ax:value="DocuSign SA Signature"/>
  <ax:ocxPr ax:name="SigTimePack" ax:value="MgAwADIAMgAtADEAMQAtADAANAAgADAAOQA6ADQAOAAgAFAATQAgAC0AMAA2ADoAMAAwAAAAAAAAAAAAAAAAAAAAAAAAAAAAAAAAAAAAAAAAAAAAAAAAAAAAAAAAAAAAAAAAAAAAAAAAAAAAAAAAAAAAAAAAAAAAAAAAAAAAAADmBwsABQAEABUAMAAlAAAAmP7//w=="/>
  <ax:ocxPr ax:name="SigTimeFormatPack" ax:value="aABoADoAbQBtACAAdAB0AAAAAAAAAAAAAAAAAAAAAAAAAAAAAAAAAAAAAAAAAAAAAAAAAAAAAAAAAAAAAAAAAHkAeQB5AHkALQBNAE0ALQBkAGQAAAAAAAAAAAAAAAAAAAAAAAAAAAAAAAAAAAAAAAAAAAAAAAAAAAAAAAAAAAABAAAA"/>
  <ax:ocxPr ax:name="SigSignerName" ax:value="John Gaspari"/>
  <ax:ocxPr ax:name="SigReason" ax:value="I approved this document"/>
  <ax:ocxPr ax:name="SigName" ax:value="1,ArGrDigsig1"/>
  <ax:ocxPr ax:name="SigAllowFieldAttributions" ax:value="1"/>
  <ax:ocxPr ax:name="SigSignatureValue" ax:value="MIIK4QYJKoZIhvcNAQcCoIIK0jCCCs4CAQExDzANBglghkgBZQMEAgEFADALBgkqhkiG9w0BBwGgggjcMIIFKjCCBBKgAwIBAgIQd/RVvD9cQ+GkzcYsPrLw5zANBgkqhkiG9w0BAQsFADBmMQswCQYDVQQGEwJDQTEeMBwGA1UEChMVQ3JlYXRpb24gVGVjaG5vbG9naWVzMTcwNQYDVQQDHi4AQwByAGUAYQB0AGkAbwBuACAAQwBvAFMAaQBnAG4AIABSAG8AbwB0ACAAQwBBMB4XDTIyMDgwNTA1NTg1N1oXDTIzMDgwNjA1NTg1N1owgZUxDTALBgNVBAYeBABDAEExMzAxBgNVBAoeKgBDAHIAZQBhAHQAaQBvAG4AIABUAGUAYwBoAG4AbwBsAG8AZwBpAGUAczEsMCoGCSqGSIb3DQEJARMdam9obi5nYXNwYXJpQGNyZWF0aW9udGVjaC5jb20xITAfBgNVBAMeGABKAG8AaABuACAARwBhAHMAcABhAHIAaTCBnzANBgkqhkiG9w0BAQEFAAOBjQAwgYkCgYEAvY8Lu0CBGej2HD5mZr7DMcmKCGHBKkgy/tu+cbEjkeWXGMS1xQLeoCo+quFUttsqyhcP1L772DgxF6Wsy0dFTKBOXzdMC3uGy83AcV+cd0K8NJoszK7e/paGFXNLd/7LeAZVSzvIWSXmru+Zjv7O608lLTT1YsPirNMEjUz0f3ECAwEAAaOCAiYwggIiMA4GA1UdDwEB/wQEAwIE8DAdBgNVHQ4EFgQUB0u9f42P45XtSDdS3kOmtX8hwPQwHwYDVR0jBBgwFoAUo4b7nOD9zn0QBA6/81qxGmJXwyAwOwYDVR0lBDQwMgYIKwYBBQUHAwEGCCsGAQUFBwMCBggrBgEFBQcDAwYIKwYBBQUHAwQGCCsGAQUFBwMIMIHNBgNVHR8EgcUwgcIwgb+ggbyggbmGgbZDTj1DcmVhdGlvbiBDb1NpZ24gUm9vdCBDQSxDTj1Db1NpZ24sQ049Q0RQLENOPVB1YmxpYyBLZXkgU2VydmljZXMsQ049U2VydmljZXMsQ049Q29uZmlndXJhdGlvbixEQz1DUkVBVElPTlRFQ0gsREM9Q09NP2NlcnRpZmljYXRlUmV2b2NhdGlvbkxpc3Q/YmFzZT9vYmplY3RjbGFzcz1jUkxEaXN0cmlidXRpb25Qb2ludDCBwgYIKwYBBQUHAQEEgbUwgbIwga8GCCsGAQUFBzAChoGiQ049Q3JlYXRpb24gQ29TaWduIFJvb3QgQ0EsQ049QUlBLENOPVB1YmxpYyBLZXkgU2VydmljZXMsQ049U2VydmljZXMsQ049Q29uZmlndXJhdGlvbixEQz1DUkVBVElPTlRFQ0gsREM9Q09NP2NBQ2VydGlmaWNhdGU/YmFzZT9vYmplY3RjbGFzcz1jZXJ0aWZpY2F0aW9uQXV0aG9yaXR5MA0GCSqGSIb3DQEBCwUAA4IBAQAHdcN//WGDNVkxLc5CFnj7kqAtmwaLiWkl8+ay7HXygIw7tQkxkfczI6d5mI9SLv+GAELJl0rpZzbmB7CPNEUpJVH0zr2T76J0T8sIMyiJ1rb1y3GveYvyZASUVGY4yQbed6tyr97I9s99ZydHz0OWWTAwEZmRVLFnTbZ/2vr3s29vGPZplAnrM0PsslY+kQEkfA4YfPZKdHJaFJPcb/OK0M52Lu/NbBjX1Ku3rmTNpLtmKBmQNzki2TOV5gJpxt9CyxJtQ7jZiKHxaCrrgfqXslskVMogmxviIkREbQczAE+OBI8+AaMNDRbpPKFQTB4FbEax4X6tCR7WfZT6pzJ4MIIDqjCCApKgAwIBAgIQd8dss01PT5iXslTqzz3pCjANBgkqhkiG9w0BAQUFADBmMQswCQYDVQQGEwJDQTEeMBwGA1UEChMVQ3JlYXRpb24gVGVjaG5vbG9naWVzMTcwNQYDVQQDHi4AQwByAGUAYQB0AGkAbwBuACAAQwBvAFMAaQBnAG4AIABSAG8AbwB0ACAAQwBBMB4XDTExMDQyODIxNDk0NFoXDTM4MDExODE5MTQwN1owZjELMAkGA1UEBhMCQ0ExHjAcBgNVBAoTFUNyZWF0aW9uIFRlY2hub2xvZ2llczE3MDUGA1UEAx4uAEMAcgBlAGEAdABpAG8AbgAgAEMAbwBTAGkAZwBuACAAUgBvAG8AdAAgAEMAQTCCASIwDQYJKoZIhvcNAQEBBQADggEPADCCAQoCggEBANyg5lMN+lfuODlBDpAreTKjRELZuvqDchiUS1iiiJuezHDaNtOfQC7fZddd7mmHDWP6XA3mi9204P8UWWK3LI1DNNTrmu33hNiqa3SqzNku69sfxTG3NdOKRfzVHJldusMtE17mTXEXzsAg3vkxAWUW5hh/rJrEyfQ8kourXcbaIDXOCtrWFjdVqeufWMAHlMlhqLLR/4l6zf0kewRQEzJ9Lny8y6B4d6cE8Q1uPvp6dW1tYcTtoCM//NGvY+IyR0pMyU4loQkNosego2pnv06wkzU+Yy3CfvKnGl3phrwG53+Hf2d6SR+dVP/+vxgiFb7lXLhHmHMusF7/sdOSnkUCAwEAAaNUMFIwCwYDVR0PBAQDAgHGMBIGA1UdEwEB/wQIMAYBAf8CAQAwHQYDVR0OBBYEFKOG+5zg/c59EAQOv/NasRpiV8MgMBAGCSsGAQQBgjcVAQQDAgEBMA0GCSqGSIb3DQEBBQUAA4IBAQAGYUjE1HBKtTWU0eDDapouJ0BGCqEDnce95Vs8MWELVbY/V0fwG7Gkx5NjvLD9Es0tnRUYj4WZujhBTJTmjp+efriLL3yf6O6kF8kBkgyxO9+blr7/rI8/9wRIYrCU4G+Yx6VfyPOMJ7uXatTeBo2WiY824tMqjn9mIwYjoYh3V3JQ/uoJNFH0SSC6AlSS5iPuLqVrkGgPL5Qh320dlm2JMyQLBfp1nEK80d0VqxyGaZjXy7Eh3Uad9QkIa6H1RFbnMhu04XffV5eATi+ZnnKmVhiwZmI3hhoLJdEc3t7CwjKo590CLNI5VC9OtdskcqEEGygNmfXhy63Qj7kjMYSuMYIByTCCAcUCAQEwejBmMQswCQYDVQQGEwJDQTEeMBwGA1UEChMVQ3JlYXRpb24gVGVjaG5vbG9naWVzMTcwNQYDVQQDHi4AQwByAGUAYQB0AGkAbwBuACAAQwBvAFMAaQBnAG4AIABSAG8AbwB0ACAAQwBBAhB39FW8P1xD4aTNxiw+svDnMA0GCWCGSAFlAwQCAQUAoIGiMBgGCSqGSIb3DQEJAzELBgkqhkiG9w0BBwEwLwYJKoZIhvcNAQkEMSIEIJvV8QDdXPW0rdsXWro0zBVGjKUHVF1mHnvDXdGvfmPzMBwGCSqGSIb3DQEJBTEPFw0yMjExMDUwMzQ4MzdaMDcGCyqGSIb3DQEJEAIvMSgwJjAkMCIEIMKtCfXuNAJHjKCo3AMXaeNf+R4AJ5RXlgS+gYTEexqLMA0GCSqGSIb3DQEBAQUABIGAlu8debguKZcdRckl2Pv9tyk1Ip5TeNJj9idKxe0jzhe8IXjrf+FHmf+UmTw+DKNfXQYPwmsbk1iwHti+ar1FSD3gH12/v/4XNFMYXoPpWZK/57AwD/d3XewsXxzEU/bzG9CUuyjYEkYH5jLcDfyMzad21Inc+wiBT3yDmL7t9LE="/>
</ax:ocx>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a:t>
            </a:r>
            <a:r>
              <a:rPr lang="en-US" b="1" baseline="0"/>
              <a:t> COMPLIANCE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022663471413892E-2"/>
          <c:y val="0.18729762093946939"/>
          <c:w val="0.93005926831363572"/>
          <c:h val="0.69245115925787126"/>
        </c:manualLayout>
      </c:layout>
      <c:barChart>
        <c:barDir val="col"/>
        <c:grouping val="clustered"/>
        <c:varyColors val="0"/>
        <c:ser>
          <c:idx val="2"/>
          <c:order val="2"/>
          <c:tx>
            <c:strRef>
              <c:f>'RESULTS SHEET - INTERNAL ONLY'!$D$16</c:f>
              <c:strCache>
                <c:ptCount val="1"/>
                <c:pt idx="0">
                  <c:v>SUPPLIER COMPLIANCE %</c:v>
                </c:pt>
              </c:strCache>
            </c:strRef>
          </c:tx>
          <c:spPr>
            <a:solidFill>
              <a:schemeClr val="bg2">
                <a:lumMod val="75000"/>
              </a:schemeClr>
            </a:solidFill>
            <a:ln>
              <a:solidFill>
                <a:schemeClr val="bg2">
                  <a:lumMod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SHEET - INTERNAL ONLY'!$A$17:$A$24</c:f>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f>'RESULTS SHEET - INTERNAL ONLY'!$D$17:$D$24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403-4997-9C15-616E9950FAA6}"/>
            </c:ext>
          </c:extLst>
        </c:ser>
        <c:ser>
          <c:idx val="8"/>
          <c:order val="8"/>
          <c:tx>
            <c:strRef>
              <c:f>'RESULTS SHEET - INTERNAL ONLY'!$J$16</c:f>
              <c:strCache>
                <c:ptCount val="1"/>
                <c:pt idx="0">
                  <c:v>CREATION COMPLIANCE %</c:v>
                </c:pt>
              </c:strCache>
            </c:strRef>
          </c:tx>
          <c:spPr>
            <a:solidFill>
              <a:schemeClr val="accent1">
                <a:lumMod val="40000"/>
                <a:lumOff val="60000"/>
              </a:schemeClr>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SHEET - INTERNAL ONLY'!$A$17:$A$24</c:f>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f>'RESULTS SHEET - INTERNAL ONLY'!$J$17:$J$24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0403-4997-9C15-616E9950FAA6}"/>
            </c:ext>
          </c:extLst>
        </c:ser>
        <c:dLbls>
          <c:showLegendKey val="0"/>
          <c:showVal val="0"/>
          <c:showCatName val="0"/>
          <c:showSerName val="0"/>
          <c:showPercent val="0"/>
          <c:showBubbleSize val="0"/>
        </c:dLbls>
        <c:gapWidth val="219"/>
        <c:overlap val="-27"/>
        <c:axId val="1066177912"/>
        <c:axId val="1066170040"/>
        <c:extLst>
          <c:ext xmlns:c15="http://schemas.microsoft.com/office/drawing/2012/chart" uri="{02D57815-91ED-43cb-92C2-25804820EDAC}">
            <c15:filteredBarSeries>
              <c15:ser>
                <c:idx val="0"/>
                <c:order val="0"/>
                <c:tx>
                  <c:strRef>
                    <c:extLst>
                      <c:ext uri="{02D57815-91ED-43cb-92C2-25804820EDAC}">
                        <c15:formulaRef>
                          <c15:sqref>'RESULTS SHEET - INTERNAL ONLY'!$B$16</c15:sqref>
                        </c15:formulaRef>
                      </c:ext>
                    </c:extLst>
                    <c:strCache>
                      <c:ptCount val="1"/>
                      <c:pt idx="0">
                        <c:v>TOTAL </c:v>
                      </c:pt>
                    </c:strCache>
                  </c:strRef>
                </c:tx>
                <c:spPr>
                  <a:solidFill>
                    <a:schemeClr val="accent1"/>
                  </a:solidFill>
                  <a:ln>
                    <a:noFill/>
                  </a:ln>
                  <a:effectLst/>
                </c:spPr>
                <c:invertIfNegative val="0"/>
                <c:cat>
                  <c:strRef>
                    <c:extLst>
                      <c:ex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c:ext uri="{02D57815-91ED-43cb-92C2-25804820EDAC}">
                        <c15:formulaRef>
                          <c15:sqref>'RESULTS SHEET - INTERNAL ONLY'!$B$17:$B$24</c15:sqref>
                        </c15:formulaRef>
                      </c:ext>
                    </c:extLst>
                    <c:numCache>
                      <c:formatCode>General</c:formatCode>
                      <c:ptCount val="8"/>
                      <c:pt idx="0">
                        <c:v>7</c:v>
                      </c:pt>
                      <c:pt idx="1">
                        <c:v>9</c:v>
                      </c:pt>
                      <c:pt idx="2">
                        <c:v>3</c:v>
                      </c:pt>
                      <c:pt idx="3">
                        <c:v>15</c:v>
                      </c:pt>
                      <c:pt idx="4">
                        <c:v>5</c:v>
                      </c:pt>
                      <c:pt idx="5">
                        <c:v>4</c:v>
                      </c:pt>
                      <c:pt idx="6">
                        <c:v>10</c:v>
                      </c:pt>
                      <c:pt idx="7">
                        <c:v>3</c:v>
                      </c:pt>
                    </c:numCache>
                  </c:numRef>
                </c:val>
                <c:extLst>
                  <c:ext xmlns:c16="http://schemas.microsoft.com/office/drawing/2014/chart" uri="{C3380CC4-5D6E-409C-BE32-E72D297353CC}">
                    <c16:uniqueId val="{00000000-0403-4997-9C15-616E9950FAA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'RESULTS SHEET - INTERNAL ONLY'!$C$16</c15:sqref>
                        </c15:formulaRef>
                      </c:ext>
                    </c:extLst>
                    <c:strCache>
                      <c:ptCount val="1"/>
                      <c:pt idx="0">
                        <c:v>SYES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ONLY'!$C$17:$C$24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0403-4997-9C15-616E9950FA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'RESULTS SHEET - INTERNAL ONLY'!$E$16</c15:sqref>
                        </c15:formulaRef>
                      </c:ext>
                    </c:extLst>
                    <c:strCache>
                      <c:ptCount val="1"/>
                      <c:pt idx="0">
                        <c:v>SN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ONLY'!$E$17:$E$24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0403-4997-9C15-616E9950FA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'RESULTS SHEET - INTERNAL ONLY'!$F$16</c15:sqref>
                        </c15:formulaRef>
                      </c:ext>
                    </c:extLst>
                    <c:strCache>
                      <c:ptCount val="1"/>
                      <c:pt idx="0">
                        <c:v>SN%</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ONLY'!$F$17:$F$24</c15:sqref>
                        </c15:formulaRef>
                      </c:ext>
                    </c:extLst>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4-0403-4997-9C15-616E9950FAA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'RESULTS SHEET - INTERNAL ONLY'!$G$16</c15:sqref>
                        </c15:formulaRef>
                      </c:ext>
                    </c:extLst>
                    <c:strCache>
                      <c:ptCount val="1"/>
                      <c:pt idx="0">
                        <c:v>S N/A</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ONLY'!$G$17:$G$24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5-0403-4997-9C15-616E9950FAA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'RESULTS SHEET - INTERNAL ONLY'!$H$16</c15:sqref>
                        </c15:formulaRef>
                      </c:ext>
                    </c:extLst>
                    <c:strCache>
                      <c:ptCount val="1"/>
                      <c:pt idx="0">
                        <c:v>S N/A%</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ONLY'!$H$17:$H$24</c15:sqref>
                        </c15:formulaRef>
                      </c:ext>
                    </c:extLst>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6-0403-4997-9C15-616E9950FAA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'RESULTS SHEET - INTERNAL ONLY'!$I$16</c15:sqref>
                        </c15:formulaRef>
                      </c:ext>
                    </c:extLst>
                    <c:strCache>
                      <c:ptCount val="1"/>
                      <c:pt idx="0">
                        <c:v>CYES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ONLY'!$I$17:$I$24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7-0403-4997-9C15-616E9950FAA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'RESULTS SHEET - INTERNAL ONLY'!$K$16</c15:sqref>
                        </c15:formulaRef>
                      </c:ext>
                    </c:extLst>
                    <c:strCache>
                      <c:ptCount val="1"/>
                      <c:pt idx="0">
                        <c:v>CN</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ONLY'!$K$17:$K$24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A-0403-4997-9C15-616E9950FAA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'RESULTS SHEET - INTERNAL ONLY'!$L$16</c15:sqref>
                        </c15:formulaRef>
                      </c:ext>
                    </c:extLst>
                    <c:strCache>
                      <c:ptCount val="1"/>
                      <c:pt idx="0">
                        <c:v>CN%</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ONLY'!$L$17:$L$24</c15:sqref>
                        </c15:formulaRef>
                      </c:ext>
                    </c:extLst>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B-0403-4997-9C15-616E9950FAA6}"/>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'RESULTS SHEET - INTERNAL ONLY'!$M$16</c15:sqref>
                        </c15:formulaRef>
                      </c:ext>
                    </c:extLst>
                    <c:strCache>
                      <c:ptCount val="1"/>
                      <c:pt idx="0">
                        <c:v>C A/N</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ONLY'!$M$17:$M$24</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C-0403-4997-9C15-616E9950FAA6}"/>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'RESULTS SHEET - INTERNAL ONLY'!$N$16</c15:sqref>
                        </c15:formulaRef>
                      </c:ext>
                    </c:extLst>
                    <c:strCache>
                      <c:ptCount val="1"/>
                      <c:pt idx="0">
                        <c:v>C A/N%</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'RESULTS SHEET - INTERNAL ONLY'!$A$17:$A$24</c15:sqref>
                        </c15:formulaRef>
                      </c:ext>
                    </c:extLst>
                    <c:strCache>
                      <c:ptCount val="8"/>
                      <c:pt idx="0">
                        <c:v>Customer Service</c:v>
                      </c:pt>
                      <c:pt idx="1">
                        <c:v>Management System Plan</c:v>
                      </c:pt>
                      <c:pt idx="2">
                        <c:v>New Products Introduction</c:v>
                      </c:pt>
                      <c:pt idx="3">
                        <c:v>Process Quality Management</c:v>
                      </c:pt>
                      <c:pt idx="4">
                        <c:v>Manufacturing Capability</c:v>
                      </c:pt>
                      <c:pt idx="5">
                        <c:v>Supply Chain Management</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'RESULTS SHEET - INTERNAL ONLY'!$N$17:$N$24</c15:sqref>
                        </c15:formulaRef>
                      </c:ext>
                    </c:extLst>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D-0403-4997-9C15-616E9950FAA6}"/>
                  </c:ext>
                </c:extLst>
              </c15:ser>
            </c15:filteredBarSeries>
          </c:ext>
        </c:extLst>
      </c:barChart>
      <c:catAx>
        <c:axId val="1066177912"/>
        <c:scaling>
          <c:orientation val="minMax"/>
        </c:scaling>
        <c:delete val="0"/>
        <c:axPos val="b"/>
        <c:numFmt formatCode="General" sourceLinked="1"/>
        <c:majorTickMark val="none"/>
        <c:minorTickMark val="none"/>
        <c:tickLblPos val="nextTo"/>
        <c:spPr>
          <a:noFill/>
          <a:ln w="9525" cap="flat" cmpd="sng" algn="ctr">
            <a:solidFill>
              <a:schemeClr val="bg2">
                <a:lumMod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066170040"/>
        <c:crosses val="autoZero"/>
        <c:auto val="1"/>
        <c:lblAlgn val="ctr"/>
        <c:lblOffset val="100"/>
        <c:noMultiLvlLbl val="0"/>
      </c:catAx>
      <c:valAx>
        <c:axId val="1066170040"/>
        <c:scaling>
          <c:orientation val="minMax"/>
        </c:scaling>
        <c:delete val="0"/>
        <c:axPos val="l"/>
        <c:majorGridlines>
          <c:spPr>
            <a:ln w="9525" cap="flat" cmpd="sng" algn="ctr">
              <a:solidFill>
                <a:schemeClr val="accent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66177912"/>
        <c:crosses val="autoZero"/>
        <c:crossBetween val="between"/>
      </c:valAx>
      <c:spPr>
        <a:noFill/>
        <a:ln>
          <a:noFill/>
        </a:ln>
        <a:effectLst/>
      </c:spPr>
    </c:plotArea>
    <c:legend>
      <c:legendPos val="b"/>
      <c:layout>
        <c:manualLayout>
          <c:xMode val="edge"/>
          <c:yMode val="edge"/>
          <c:x val="5.6181322358601217E-2"/>
          <c:y val="5.2262074757678759E-2"/>
          <c:w val="0.1952355801205759"/>
          <c:h val="0.1044181831413645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ASSESSMENT</a:t>
            </a:r>
            <a:r>
              <a:rPr lang="en-US" baseline="0"/>
              <a:t> COMPLIANCE</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384963794053909E-2"/>
          <c:y val="0.13095952480960257"/>
          <c:w val="0.93005926831363572"/>
          <c:h val="0.69245115925787126"/>
        </c:manualLayout>
      </c:layout>
      <c:barChart>
        <c:barDir val="col"/>
        <c:grouping val="clustered"/>
        <c:varyColors val="0"/>
        <c:ser>
          <c:idx val="1"/>
          <c:order val="0"/>
          <c:spPr>
            <a:solidFill>
              <a:schemeClr val="accent2"/>
            </a:solidFill>
            <a:ln>
              <a:noFill/>
            </a:ln>
            <a:effectLst/>
          </c:spPr>
          <c:invertIfNegative val="0"/>
          <c:dPt>
            <c:idx val="0"/>
            <c:invertIfNegative val="0"/>
            <c:bubble3D val="0"/>
            <c:spPr>
              <a:solidFill>
                <a:sysClr val="window" lastClr="FFFFFF">
                  <a:lumMod val="65000"/>
                </a:sysClr>
              </a:solidFill>
              <a:ln>
                <a:solidFill>
                  <a:srgbClr val="E7E6E6">
                    <a:lumMod val="25000"/>
                  </a:srgbClr>
                </a:solidFill>
              </a:ln>
              <a:effectLst/>
            </c:spPr>
            <c:extLst>
              <c:ext xmlns:c16="http://schemas.microsoft.com/office/drawing/2014/chart" uri="{C3380CC4-5D6E-409C-BE32-E72D297353CC}">
                <c16:uniqueId val="{0000001B-B58B-426C-9A8C-3832068BEEEB}"/>
              </c:ext>
            </c:extLst>
          </c:dPt>
          <c:dPt>
            <c:idx val="1"/>
            <c:invertIfNegative val="0"/>
            <c:bubble3D val="0"/>
            <c:spPr>
              <a:solidFill>
                <a:srgbClr val="4472C4">
                  <a:lumMod val="40000"/>
                  <a:lumOff val="60000"/>
                </a:srgbClr>
              </a:solidFill>
              <a:ln>
                <a:solidFill>
                  <a:srgbClr val="4472C4">
                    <a:lumMod val="75000"/>
                  </a:srgbClr>
                </a:solidFill>
              </a:ln>
              <a:effectLst/>
            </c:spPr>
            <c:extLst>
              <c:ext xmlns:c16="http://schemas.microsoft.com/office/drawing/2014/chart" uri="{C3380CC4-5D6E-409C-BE32-E72D297353CC}">
                <c16:uniqueId val="{0000001C-B58B-426C-9A8C-3832068BEEE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'RESULTS SHEET - INTERNAL ONLY'!$Q$16:$AC$16</c15:sqref>
                  </c15:fullRef>
                </c:ext>
              </c:extLst>
              <c:f>('RESULTS SHEET - INTERNAL ONLY'!$S$16,'RESULTS SHEET - INTERNAL ONLY'!$Y$16)</c:f>
              <c:strCache>
                <c:ptCount val="2"/>
                <c:pt idx="0">
                  <c:v>SUPPLIER COMPLIANCE %</c:v>
                </c:pt>
                <c:pt idx="1">
                  <c:v>CREATION COMPLIANCE %</c:v>
                </c:pt>
              </c:strCache>
            </c:strRef>
          </c:cat>
          <c:val>
            <c:numRef>
              <c:extLst>
                <c:ext xmlns:c15="http://schemas.microsoft.com/office/drawing/2012/chart" uri="{02D57815-91ED-43cb-92C2-25804820EDAC}">
                  <c15:fullRef>
                    <c15:sqref>'RESULTS SHEET - INTERNAL ONLY'!$Q$17:$AC$17</c15:sqref>
                  </c15:fullRef>
                </c:ext>
              </c:extLst>
              <c:f>('RESULTS SHEET - INTERNAL ONLY'!$S$17,'RESULTS SHEET - INTERNAL ONLY'!$Y$17)</c:f>
              <c:numCache>
                <c:formatCode>General</c:formatCode>
                <c:ptCount val="2"/>
                <c:pt idx="0" formatCode="0%">
                  <c:v>0</c:v>
                </c:pt>
                <c:pt idx="1" formatCode="0%">
                  <c:v>0</c:v>
                </c:pt>
              </c:numCache>
            </c:numRef>
          </c:val>
          <c:extLst xmlns:c15="http://schemas.microsoft.com/office/drawing/2012/chart">
            <c:ext xmlns:c16="http://schemas.microsoft.com/office/drawing/2014/chart" uri="{C3380CC4-5D6E-409C-BE32-E72D297353CC}">
              <c16:uniqueId val="{00000001-0403-4997-9C15-616E9950FAA6}"/>
            </c:ext>
          </c:extLst>
        </c:ser>
        <c:dLbls>
          <c:showLegendKey val="0"/>
          <c:showVal val="0"/>
          <c:showCatName val="0"/>
          <c:showSerName val="0"/>
          <c:showPercent val="0"/>
          <c:showBubbleSize val="0"/>
        </c:dLbls>
        <c:gapWidth val="219"/>
        <c:overlap val="-27"/>
        <c:axId val="1066177912"/>
        <c:axId val="1066170040"/>
        <c:extLst/>
      </c:barChart>
      <c:catAx>
        <c:axId val="1066177912"/>
        <c:scaling>
          <c:orientation val="minMax"/>
        </c:scaling>
        <c:delete val="0"/>
        <c:axPos val="b"/>
        <c:numFmt formatCode="General" sourceLinked="1"/>
        <c:majorTickMark val="none"/>
        <c:minorTickMark val="none"/>
        <c:tickLblPos val="nextTo"/>
        <c:spPr>
          <a:noFill/>
          <a:ln w="9525" cap="flat" cmpd="sng" algn="ctr">
            <a:solidFill>
              <a:srgbClr val="E7E6E6">
                <a:lumMod val="25000"/>
              </a:srgb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70040"/>
        <c:crosses val="autoZero"/>
        <c:auto val="1"/>
        <c:lblAlgn val="ctr"/>
        <c:lblOffset val="100"/>
        <c:noMultiLvlLbl val="0"/>
      </c:catAx>
      <c:valAx>
        <c:axId val="1066170040"/>
        <c:scaling>
          <c:orientation val="minMax"/>
          <c:max val="1"/>
        </c:scaling>
        <c:delete val="0"/>
        <c:axPos val="l"/>
        <c:majorGridlines>
          <c:spPr>
            <a:ln w="9525" cap="flat" cmpd="sng" algn="ctr">
              <a:solidFill>
                <a:schemeClr val="accent1">
                  <a:lumMod val="7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66177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2"/>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180975</xdr:colOff>
          <xdr:row>12</xdr:row>
          <xdr:rowOff>0</xdr:rowOff>
        </xdr:to>
        <xdr:sp macro="" textlink="">
          <xdr:nvSpPr>
            <xdr:cNvPr id="13313" name="ArGrDigsig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189976</xdr:colOff>
      <xdr:row>0</xdr:row>
      <xdr:rowOff>131884</xdr:rowOff>
    </xdr:from>
    <xdr:to>
      <xdr:col>0</xdr:col>
      <xdr:colOff>1227748</xdr:colOff>
      <xdr:row>1</xdr:row>
      <xdr:rowOff>576384</xdr:rowOff>
    </xdr:to>
    <xdr:pic>
      <xdr:nvPicPr>
        <xdr:cNvPr id="5" name="Picture 2" descr="creation-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976" y="131884"/>
          <a:ext cx="1037772" cy="84015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89388</xdr:colOff>
      <xdr:row>2</xdr:row>
      <xdr:rowOff>0</xdr:rowOff>
    </xdr:from>
    <xdr:to>
      <xdr:col>0</xdr:col>
      <xdr:colOff>1179472</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88" y="57639"/>
          <a:ext cx="1090084" cy="62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189975</xdr:colOff>
      <xdr:row>0</xdr:row>
      <xdr:rowOff>131884</xdr:rowOff>
    </xdr:from>
    <xdr:to>
      <xdr:col>1</xdr:col>
      <xdr:colOff>739588</xdr:colOff>
      <xdr:row>1</xdr:row>
      <xdr:rowOff>576384</xdr:rowOff>
    </xdr:to>
    <xdr:pic>
      <xdr:nvPicPr>
        <xdr:cNvPr id="7" name="Picture 2" descr="creation-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9975" y="131884"/>
          <a:ext cx="938084" cy="84044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157822</xdr:colOff>
      <xdr:row>1</xdr:row>
      <xdr:rowOff>19353</xdr:rowOff>
    </xdr:from>
    <xdr:to>
      <xdr:col>1</xdr:col>
      <xdr:colOff>1515157</xdr:colOff>
      <xdr:row>2</xdr:row>
      <xdr:rowOff>457503</xdr:rowOff>
    </xdr:to>
    <xdr:pic>
      <xdr:nvPicPr>
        <xdr:cNvPr id="2" name="Picture 2" descr="creation-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04" y="224321"/>
          <a:ext cx="1357335" cy="100482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138015</xdr:colOff>
      <xdr:row>0</xdr:row>
      <xdr:rowOff>61379</xdr:rowOff>
    </xdr:from>
    <xdr:to>
      <xdr:col>1</xdr:col>
      <xdr:colOff>168088</xdr:colOff>
      <xdr:row>1</xdr:row>
      <xdr:rowOff>499529</xdr:rowOff>
    </xdr:to>
    <xdr:pic>
      <xdr:nvPicPr>
        <xdr:cNvPr id="2" name="Picture 2" descr="creation-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015" y="61379"/>
          <a:ext cx="1849348" cy="1009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206051</xdr:colOff>
      <xdr:row>0</xdr:row>
      <xdr:rowOff>115808</xdr:rowOff>
    </xdr:from>
    <xdr:to>
      <xdr:col>1</xdr:col>
      <xdr:colOff>1334304</xdr:colOff>
      <xdr:row>1</xdr:row>
      <xdr:rowOff>553958</xdr:rowOff>
    </xdr:to>
    <xdr:pic>
      <xdr:nvPicPr>
        <xdr:cNvPr id="2" name="Picture 2" descr="creation-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6051" y="115808"/>
          <a:ext cx="2150603" cy="10096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333051</xdr:colOff>
      <xdr:row>0</xdr:row>
      <xdr:rowOff>39608</xdr:rowOff>
    </xdr:from>
    <xdr:to>
      <xdr:col>0</xdr:col>
      <xdr:colOff>1968500</xdr:colOff>
      <xdr:row>1</xdr:row>
      <xdr:rowOff>477758</xdr:rowOff>
    </xdr:to>
    <xdr:pic>
      <xdr:nvPicPr>
        <xdr:cNvPr id="2" name="Picture 1" descr="creation-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3051" y="39608"/>
          <a:ext cx="1635449" cy="1009650"/>
        </a:xfrm>
        <a:prstGeom prst="rect">
          <a:avLst/>
        </a:prstGeom>
        <a:noFill/>
      </xdr:spPr>
    </xdr:pic>
    <xdr:clientData/>
  </xdr:twoCellAnchor>
  <xdr:twoCellAnchor>
    <xdr:from>
      <xdr:col>0</xdr:col>
      <xdr:colOff>1455209</xdr:colOff>
      <xdr:row>24</xdr:row>
      <xdr:rowOff>327022</xdr:rowOff>
    </xdr:from>
    <xdr:to>
      <xdr:col>12</xdr:col>
      <xdr:colOff>322792</xdr:colOff>
      <xdr:row>46</xdr:row>
      <xdr:rowOff>26458</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775565</xdr:colOff>
      <xdr:row>21</xdr:row>
      <xdr:rowOff>140853</xdr:rowOff>
    </xdr:from>
    <xdr:to>
      <xdr:col>27</xdr:col>
      <xdr:colOff>499341</xdr:colOff>
      <xdr:row>34</xdr:row>
      <xdr:rowOff>162310</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63176</xdr:colOff>
      <xdr:row>0</xdr:row>
      <xdr:rowOff>68183</xdr:rowOff>
    </xdr:from>
    <xdr:to>
      <xdr:col>1</xdr:col>
      <xdr:colOff>1400979</xdr:colOff>
      <xdr:row>1</xdr:row>
      <xdr:rowOff>506333</xdr:rowOff>
    </xdr:to>
    <xdr:pic>
      <xdr:nvPicPr>
        <xdr:cNvPr id="5" name="Picture 2" descr="creation-log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01" y="68183"/>
          <a:ext cx="1337803" cy="10096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177477</xdr:colOff>
      <xdr:row>0</xdr:row>
      <xdr:rowOff>24652</xdr:rowOff>
    </xdr:from>
    <xdr:to>
      <xdr:col>1</xdr:col>
      <xdr:colOff>485775</xdr:colOff>
      <xdr:row>2</xdr:row>
      <xdr:rowOff>1509</xdr:rowOff>
    </xdr:to>
    <xdr:pic>
      <xdr:nvPicPr>
        <xdr:cNvPr id="3" name="Picture 2" descr="creation-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7477" y="24652"/>
          <a:ext cx="1079823" cy="77695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37F1-D695-4993-8F9F-F4CC9A125ADF}">
  <sheetPr codeName="Sheet1">
    <tabColor theme="0" tint="-0.14999847407452621"/>
  </sheetPr>
  <dimension ref="A1:H23"/>
  <sheetViews>
    <sheetView showGridLines="0" topLeftCell="A16" zoomScaleNormal="100" workbookViewId="0">
      <selection activeCell="H7" sqref="H7"/>
    </sheetView>
  </sheetViews>
  <sheetFormatPr defaultColWidth="9.28515625" defaultRowHeight="15"/>
  <cols>
    <col min="1" max="1" width="19" style="1" customWidth="1"/>
    <col min="2" max="2" width="24.7109375" style="1" customWidth="1"/>
    <col min="3" max="3" width="28.7109375" style="41" customWidth="1"/>
    <col min="4" max="4" width="32.28515625" style="1" customWidth="1"/>
    <col min="5" max="5" width="30.140625" style="1" customWidth="1"/>
    <col min="6" max="6" width="25.5703125" style="41" customWidth="1"/>
    <col min="7" max="7" width="20.5703125" style="1" customWidth="1"/>
    <col min="8" max="8" width="17" style="1" customWidth="1"/>
    <col min="9" max="9" width="20" style="1" customWidth="1"/>
    <col min="10" max="16384" width="9.28515625" style="1"/>
  </cols>
  <sheetData>
    <row r="1" spans="1:8" s="29" customFormat="1" ht="30.95" customHeight="1">
      <c r="A1" s="358"/>
      <c r="B1" s="360" t="s">
        <v>0</v>
      </c>
      <c r="C1" s="360"/>
      <c r="D1" s="361"/>
      <c r="E1" s="309" t="s">
        <v>1</v>
      </c>
      <c r="F1" s="28" t="s">
        <v>299</v>
      </c>
    </row>
    <row r="2" spans="1:8" s="29" customFormat="1" ht="62.45" customHeight="1" thickBot="1">
      <c r="A2" s="359"/>
      <c r="B2" s="362"/>
      <c r="C2" s="362"/>
      <c r="D2" s="363"/>
      <c r="E2" s="310" t="s">
        <v>2</v>
      </c>
      <c r="F2" s="30" t="s">
        <v>150</v>
      </c>
    </row>
    <row r="3" spans="1:8">
      <c r="A3" s="3"/>
      <c r="G3" s="4"/>
      <c r="H3" s="4"/>
    </row>
    <row r="4" spans="1:8">
      <c r="A4" s="3"/>
      <c r="G4" s="4"/>
      <c r="H4" s="4"/>
    </row>
    <row r="5" spans="1:8">
      <c r="A5" s="3"/>
      <c r="G5" s="4"/>
      <c r="H5" s="4"/>
    </row>
    <row r="6" spans="1:8">
      <c r="A6" s="3"/>
      <c r="B6" s="5" t="s">
        <v>3</v>
      </c>
      <c r="G6" s="4"/>
      <c r="H6" s="4"/>
    </row>
    <row r="7" spans="1:8">
      <c r="A7" s="3"/>
      <c r="G7" s="4"/>
      <c r="H7" s="4"/>
    </row>
    <row r="8" spans="1:8">
      <c r="A8" s="3"/>
      <c r="G8" s="4"/>
      <c r="H8" s="4"/>
    </row>
    <row r="9" spans="1:8">
      <c r="A9" s="3"/>
      <c r="G9" s="4"/>
      <c r="H9" s="4"/>
    </row>
    <row r="10" spans="1:8">
      <c r="A10" s="3"/>
      <c r="G10" s="4"/>
      <c r="H10" s="4"/>
    </row>
    <row r="11" spans="1:8">
      <c r="A11" s="3"/>
      <c r="G11" s="4"/>
      <c r="H11" s="4"/>
    </row>
    <row r="12" spans="1:8">
      <c r="A12" s="3"/>
      <c r="G12" s="4"/>
      <c r="H12" s="4"/>
    </row>
    <row r="13" spans="1:8">
      <c r="A13" s="3"/>
      <c r="G13" s="4"/>
      <c r="H13" s="4"/>
    </row>
    <row r="14" spans="1:8" ht="15.75">
      <c r="A14" s="8" t="s">
        <v>4</v>
      </c>
      <c r="B14" s="9"/>
      <c r="C14" s="7"/>
      <c r="D14" s="7"/>
      <c r="E14" s="7"/>
      <c r="F14" s="10"/>
      <c r="G14" s="4"/>
      <c r="H14" s="4"/>
    </row>
    <row r="15" spans="1:8">
      <c r="A15" s="3"/>
      <c r="B15" s="6"/>
      <c r="C15" s="7"/>
      <c r="D15" s="11"/>
      <c r="E15" s="11"/>
      <c r="F15" s="10"/>
      <c r="G15" s="4"/>
      <c r="H15" s="4"/>
    </row>
    <row r="16" spans="1:8" ht="28.5" customHeight="1">
      <c r="A16" s="42" t="s">
        <v>5</v>
      </c>
      <c r="B16" s="43" t="s">
        <v>6</v>
      </c>
      <c r="C16" s="44" t="s">
        <v>7</v>
      </c>
      <c r="D16" s="59" t="s">
        <v>8</v>
      </c>
      <c r="E16" s="58" t="s">
        <v>9</v>
      </c>
      <c r="F16" s="55" t="s">
        <v>151</v>
      </c>
    </row>
    <row r="17" spans="1:8" ht="43.5" customHeight="1">
      <c r="A17" s="45">
        <v>0</v>
      </c>
      <c r="B17" s="46" t="s">
        <v>10</v>
      </c>
      <c r="C17" s="60" t="s">
        <v>11</v>
      </c>
      <c r="D17" s="47" t="s">
        <v>12</v>
      </c>
      <c r="E17" s="48" t="s">
        <v>13</v>
      </c>
      <c r="F17" s="56">
        <v>43873</v>
      </c>
      <c r="G17" s="4"/>
      <c r="H17" s="4"/>
    </row>
    <row r="18" spans="1:8" ht="24.75" customHeight="1">
      <c r="A18" s="51" t="s">
        <v>14</v>
      </c>
      <c r="B18" s="51" t="s">
        <v>10</v>
      </c>
      <c r="C18" s="60" t="s">
        <v>15</v>
      </c>
      <c r="D18" s="61" t="s">
        <v>16</v>
      </c>
      <c r="E18" s="51" t="s">
        <v>17</v>
      </c>
      <c r="F18" s="62">
        <v>44114</v>
      </c>
    </row>
    <row r="19" spans="1:8" ht="78" customHeight="1">
      <c r="A19" s="49" t="s">
        <v>18</v>
      </c>
      <c r="B19" s="49" t="s">
        <v>10</v>
      </c>
      <c r="C19" s="60" t="s">
        <v>181</v>
      </c>
      <c r="D19" s="63" t="s">
        <v>19</v>
      </c>
      <c r="E19" s="50" t="s">
        <v>20</v>
      </c>
      <c r="F19" s="57">
        <v>44284</v>
      </c>
      <c r="G19" s="2"/>
    </row>
    <row r="20" spans="1:8" ht="98.25" customHeight="1">
      <c r="A20" s="51" t="s">
        <v>21</v>
      </c>
      <c r="B20" s="52" t="s">
        <v>22</v>
      </c>
      <c r="C20" s="60" t="s">
        <v>181</v>
      </c>
      <c r="D20" s="53" t="s">
        <v>23</v>
      </c>
      <c r="E20" s="51" t="s">
        <v>24</v>
      </c>
      <c r="F20" s="57">
        <v>44505</v>
      </c>
    </row>
    <row r="21" spans="1:8" ht="96" customHeight="1">
      <c r="A21" s="51" t="s">
        <v>25</v>
      </c>
      <c r="B21" s="52" t="s">
        <v>26</v>
      </c>
      <c r="C21" s="60" t="s">
        <v>152</v>
      </c>
      <c r="D21" s="53" t="s">
        <v>23</v>
      </c>
      <c r="E21" s="51" t="s">
        <v>182</v>
      </c>
      <c r="F21" s="57">
        <v>44825</v>
      </c>
    </row>
    <row r="22" spans="1:8" ht="96" customHeight="1">
      <c r="A22" s="51" t="s">
        <v>294</v>
      </c>
      <c r="B22" s="52" t="s">
        <v>295</v>
      </c>
      <c r="C22" s="60" t="s">
        <v>296</v>
      </c>
      <c r="D22" s="53" t="s">
        <v>297</v>
      </c>
      <c r="E22" s="51" t="s">
        <v>298</v>
      </c>
      <c r="F22" s="57">
        <v>44869</v>
      </c>
    </row>
    <row r="23" spans="1:8">
      <c r="F23" s="54"/>
    </row>
  </sheetData>
  <sheetProtection selectLockedCells="1" selectUnlockedCells="1"/>
  <mergeCells count="2">
    <mergeCell ref="A1:A2"/>
    <mergeCell ref="B1:D2"/>
  </mergeCells>
  <dataValidations count="1">
    <dataValidation type="list" allowBlank="1" showInputMessage="1" showErrorMessage="1" sqref="G3:H15" xr:uid="{741A355C-9EDB-4AD3-ABA2-8B3F11E3E1AE}">
      <formula1>$A$19:$F$19</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3313" r:id="rId4" name="ArGrDigsig1">
          <controlPr defaultSize="0" autoLine="0" autoPict="0" r:id="rId5">
            <anchor moveWithCells="1">
              <from>
                <xdr:col>1</xdr:col>
                <xdr:colOff>0</xdr:colOff>
                <xdr:row>7</xdr:row>
                <xdr:rowOff>0</xdr:rowOff>
              </from>
              <to>
                <xdr:col>2</xdr:col>
                <xdr:colOff>180975</xdr:colOff>
                <xdr:row>12</xdr:row>
                <xdr:rowOff>0</xdr:rowOff>
              </to>
            </anchor>
          </controlPr>
        </control>
      </mc:Choice>
      <mc:Fallback>
        <control shapeId="13313" r:id="rId4" name="ArGrDigsig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5878-27A3-4A8F-922F-6D0A07D241F6}">
  <sheetPr codeName="Sheet3">
    <tabColor theme="0" tint="-0.14999847407452621"/>
    <pageSetUpPr autoPageBreaks="0"/>
  </sheetPr>
  <dimension ref="A1:R38"/>
  <sheetViews>
    <sheetView showGridLines="0" tabSelected="1" zoomScaleNormal="100" workbookViewId="0">
      <selection activeCell="I2" sqref="I2"/>
    </sheetView>
  </sheetViews>
  <sheetFormatPr defaultColWidth="9.28515625" defaultRowHeight="15.75"/>
  <cols>
    <col min="1" max="1" width="7.28515625" style="13" customWidth="1"/>
    <col min="2" max="2" width="11.42578125" style="13" customWidth="1"/>
    <col min="3" max="3" width="17" style="13" customWidth="1"/>
    <col min="4" max="4" width="18.28515625" style="13" bestFit="1" customWidth="1"/>
    <col min="5" max="5" width="19.5703125" style="13" bestFit="1" customWidth="1"/>
    <col min="6" max="6" width="19.42578125" style="13" bestFit="1" customWidth="1"/>
    <col min="7" max="7" width="23" style="13" customWidth="1"/>
    <col min="8" max="8" width="18.7109375" style="13" customWidth="1"/>
    <col min="9" max="9" width="28.28515625" style="13" customWidth="1"/>
    <col min="10" max="10" width="9.28515625" style="12"/>
    <col min="11" max="11" width="16.5703125" style="13" customWidth="1"/>
    <col min="12" max="16384" width="9.28515625" style="13"/>
  </cols>
  <sheetData>
    <row r="1" spans="1:10" s="29" customFormat="1" ht="30.95" customHeight="1">
      <c r="A1" s="367" t="s">
        <v>0</v>
      </c>
      <c r="B1" s="368"/>
      <c r="C1" s="368"/>
      <c r="D1" s="368"/>
      <c r="E1" s="368"/>
      <c r="F1" s="368"/>
      <c r="G1" s="369"/>
      <c r="H1" s="27" t="s">
        <v>1</v>
      </c>
      <c r="I1" s="28" t="str">
        <f>'HISTORY OF CHANGES'!F1</f>
        <v>Revision E</v>
      </c>
    </row>
    <row r="2" spans="1:10" s="29" customFormat="1" ht="62.45" customHeight="1" thickBot="1">
      <c r="A2" s="370"/>
      <c r="B2" s="371"/>
      <c r="C2" s="371"/>
      <c r="D2" s="371"/>
      <c r="E2" s="371"/>
      <c r="F2" s="371"/>
      <c r="G2" s="372"/>
      <c r="H2" s="31" t="s">
        <v>2</v>
      </c>
      <c r="I2" s="30" t="s">
        <v>150</v>
      </c>
    </row>
    <row r="3" spans="1:10" ht="16.5" thickBot="1">
      <c r="A3" s="14"/>
      <c r="B3" s="14"/>
      <c r="C3" s="14"/>
      <c r="D3" s="14"/>
      <c r="E3" s="14"/>
      <c r="F3" s="14"/>
      <c r="G3" s="15"/>
      <c r="H3" s="16"/>
      <c r="I3" s="16"/>
    </row>
    <row r="4" spans="1:10">
      <c r="B4" s="160" t="s">
        <v>211</v>
      </c>
      <c r="C4" s="375" t="s">
        <v>210</v>
      </c>
      <c r="D4" s="376"/>
      <c r="E4" s="376"/>
      <c r="F4" s="376"/>
      <c r="G4" s="376"/>
      <c r="H4" s="376"/>
      <c r="I4" s="377"/>
    </row>
    <row r="5" spans="1:10" s="17" customFormat="1" ht="31.5" customHeight="1">
      <c r="B5" s="161">
        <v>1</v>
      </c>
      <c r="C5" s="378" t="s">
        <v>213</v>
      </c>
      <c r="D5" s="378"/>
      <c r="E5" s="378"/>
      <c r="F5" s="378"/>
      <c r="G5" s="378"/>
      <c r="H5" s="378"/>
      <c r="I5" s="379"/>
      <c r="J5" s="18"/>
    </row>
    <row r="6" spans="1:10">
      <c r="B6" s="161">
        <v>2</v>
      </c>
      <c r="C6" s="378" t="s">
        <v>134</v>
      </c>
      <c r="D6" s="378"/>
      <c r="E6" s="378"/>
      <c r="F6" s="378"/>
      <c r="G6" s="378"/>
      <c r="H6" s="378"/>
      <c r="I6" s="379"/>
    </row>
    <row r="7" spans="1:10">
      <c r="B7" s="161">
        <v>3</v>
      </c>
      <c r="C7" s="378" t="s">
        <v>214</v>
      </c>
      <c r="D7" s="378"/>
      <c r="E7" s="378"/>
      <c r="F7" s="378"/>
      <c r="G7" s="378"/>
      <c r="H7" s="378"/>
      <c r="I7" s="379"/>
    </row>
    <row r="8" spans="1:10" s="17" customFormat="1">
      <c r="B8" s="161">
        <v>4</v>
      </c>
      <c r="C8" s="378" t="s">
        <v>137</v>
      </c>
      <c r="D8" s="378"/>
      <c r="E8" s="378"/>
      <c r="F8" s="378"/>
      <c r="G8" s="378"/>
      <c r="H8" s="378"/>
      <c r="I8" s="379"/>
      <c r="J8" s="18"/>
    </row>
    <row r="9" spans="1:10" s="17" customFormat="1">
      <c r="B9" s="161">
        <v>5</v>
      </c>
      <c r="C9" s="378" t="s">
        <v>215</v>
      </c>
      <c r="D9" s="378"/>
      <c r="E9" s="378"/>
      <c r="F9" s="378"/>
      <c r="G9" s="378"/>
      <c r="H9" s="378"/>
      <c r="I9" s="379"/>
      <c r="J9" s="18"/>
    </row>
    <row r="10" spans="1:10" ht="30.75" customHeight="1">
      <c r="B10" s="161">
        <v>6</v>
      </c>
      <c r="C10" s="378" t="s">
        <v>209</v>
      </c>
      <c r="D10" s="378"/>
      <c r="E10" s="378"/>
      <c r="F10" s="378"/>
      <c r="G10" s="378"/>
      <c r="H10" s="378"/>
      <c r="I10" s="379"/>
    </row>
    <row r="11" spans="1:10">
      <c r="B11" s="161">
        <v>7</v>
      </c>
      <c r="C11" s="378" t="s">
        <v>138</v>
      </c>
      <c r="D11" s="378"/>
      <c r="E11" s="378"/>
      <c r="F11" s="378"/>
      <c r="G11" s="378"/>
      <c r="H11" s="378"/>
      <c r="I11" s="379"/>
    </row>
    <row r="12" spans="1:10" ht="31.5" customHeight="1">
      <c r="B12" s="161">
        <v>8</v>
      </c>
      <c r="C12" s="378" t="s">
        <v>208</v>
      </c>
      <c r="D12" s="378"/>
      <c r="E12" s="378"/>
      <c r="F12" s="378"/>
      <c r="G12" s="378"/>
      <c r="H12" s="378"/>
      <c r="I12" s="379"/>
    </row>
    <row r="13" spans="1:10">
      <c r="B13" s="161">
        <v>9</v>
      </c>
      <c r="C13" s="378" t="s">
        <v>212</v>
      </c>
      <c r="D13" s="378"/>
      <c r="E13" s="378"/>
      <c r="F13" s="378"/>
      <c r="G13" s="378"/>
      <c r="H13" s="378"/>
      <c r="I13" s="379"/>
    </row>
    <row r="14" spans="1:10" ht="16.5" thickBot="1">
      <c r="B14" s="162">
        <v>10</v>
      </c>
      <c r="C14" s="381" t="s">
        <v>216</v>
      </c>
      <c r="D14" s="381"/>
      <c r="E14" s="381"/>
      <c r="F14" s="381"/>
      <c r="G14" s="381"/>
      <c r="H14" s="381"/>
      <c r="I14" s="382"/>
    </row>
    <row r="15" spans="1:10">
      <c r="A15" s="39"/>
    </row>
    <row r="16" spans="1:10">
      <c r="A16" s="17"/>
    </row>
    <row r="17" spans="1:18">
      <c r="A17" s="17"/>
      <c r="B17" s="373" t="s">
        <v>27</v>
      </c>
      <c r="C17" s="373"/>
      <c r="D17" s="373"/>
      <c r="E17" s="373"/>
      <c r="F17" s="373"/>
      <c r="G17" s="373"/>
      <c r="H17" s="373"/>
      <c r="I17" s="373"/>
      <c r="J17" s="380"/>
      <c r="K17" s="380"/>
      <c r="L17" s="380"/>
      <c r="M17" s="380"/>
      <c r="N17" s="380"/>
      <c r="O17" s="380"/>
      <c r="P17" s="380"/>
      <c r="Q17" s="380"/>
      <c r="R17" s="380"/>
    </row>
    <row r="18" spans="1:18">
      <c r="B18" s="163">
        <v>1</v>
      </c>
      <c r="C18" s="364" t="s">
        <v>155</v>
      </c>
      <c r="D18" s="365"/>
      <c r="E18" s="365"/>
      <c r="F18" s="365"/>
      <c r="G18" s="365"/>
      <c r="H18" s="365"/>
      <c r="I18" s="366"/>
    </row>
    <row r="19" spans="1:18">
      <c r="B19" s="163">
        <v>2</v>
      </c>
      <c r="C19" s="364" t="s">
        <v>135</v>
      </c>
      <c r="D19" s="365"/>
      <c r="E19" s="365"/>
      <c r="F19" s="365"/>
      <c r="G19" s="365"/>
      <c r="H19" s="365"/>
      <c r="I19" s="366"/>
    </row>
    <row r="20" spans="1:18">
      <c r="B20" s="163">
        <v>3</v>
      </c>
      <c r="C20" s="364" t="s">
        <v>28</v>
      </c>
      <c r="D20" s="365"/>
      <c r="E20" s="365"/>
      <c r="F20" s="365"/>
      <c r="G20" s="365"/>
      <c r="H20" s="365"/>
      <c r="I20" s="366"/>
    </row>
    <row r="21" spans="1:18">
      <c r="B21" s="163">
        <v>4</v>
      </c>
      <c r="C21" s="364" t="s">
        <v>217</v>
      </c>
      <c r="D21" s="365"/>
      <c r="E21" s="365"/>
      <c r="F21" s="365"/>
      <c r="G21" s="365"/>
      <c r="H21" s="365"/>
      <c r="I21" s="366"/>
    </row>
    <row r="22" spans="1:18">
      <c r="B22" s="163">
        <v>5</v>
      </c>
      <c r="C22" s="364" t="s">
        <v>29</v>
      </c>
      <c r="D22" s="365"/>
      <c r="E22" s="365"/>
      <c r="F22" s="365"/>
      <c r="G22" s="365"/>
      <c r="H22" s="365"/>
      <c r="I22" s="366"/>
    </row>
    <row r="23" spans="1:18">
      <c r="B23" s="163">
        <v>6</v>
      </c>
      <c r="C23" s="364" t="s">
        <v>136</v>
      </c>
      <c r="D23" s="365"/>
      <c r="E23" s="365"/>
      <c r="F23" s="365"/>
      <c r="G23" s="365"/>
      <c r="H23" s="365"/>
      <c r="I23" s="366"/>
    </row>
    <row r="24" spans="1:18">
      <c r="B24" s="163">
        <v>7</v>
      </c>
      <c r="C24" s="364" t="s">
        <v>30</v>
      </c>
      <c r="D24" s="365"/>
      <c r="E24" s="365"/>
      <c r="F24" s="365"/>
      <c r="G24" s="365"/>
      <c r="H24" s="365"/>
      <c r="I24" s="366"/>
    </row>
    <row r="25" spans="1:18">
      <c r="B25" s="163">
        <v>8</v>
      </c>
      <c r="C25" s="364" t="s">
        <v>218</v>
      </c>
      <c r="D25" s="365"/>
      <c r="E25" s="365"/>
      <c r="F25" s="365"/>
      <c r="G25" s="365"/>
      <c r="H25" s="365"/>
      <c r="I25" s="366"/>
    </row>
    <row r="26" spans="1:18">
      <c r="B26" s="163">
        <v>9</v>
      </c>
      <c r="C26" s="364" t="s">
        <v>219</v>
      </c>
      <c r="D26" s="365"/>
      <c r="E26" s="365"/>
      <c r="F26" s="365"/>
      <c r="G26" s="365"/>
      <c r="H26" s="365"/>
      <c r="I26" s="366"/>
    </row>
    <row r="27" spans="1:18">
      <c r="B27" s="163">
        <v>10</v>
      </c>
      <c r="C27" s="364" t="s">
        <v>31</v>
      </c>
      <c r="D27" s="365"/>
      <c r="E27" s="365"/>
      <c r="F27" s="365"/>
      <c r="G27" s="365"/>
      <c r="H27" s="365"/>
      <c r="I27" s="366"/>
    </row>
    <row r="28" spans="1:18">
      <c r="B28" s="163">
        <v>11</v>
      </c>
      <c r="C28" s="364" t="s">
        <v>32</v>
      </c>
      <c r="D28" s="365"/>
      <c r="E28" s="365"/>
      <c r="F28" s="365"/>
      <c r="G28" s="365"/>
      <c r="H28" s="365"/>
      <c r="I28" s="366"/>
    </row>
    <row r="29" spans="1:18">
      <c r="B29" s="163">
        <v>12</v>
      </c>
      <c r="C29" s="364" t="s">
        <v>33</v>
      </c>
      <c r="D29" s="365"/>
      <c r="E29" s="365"/>
      <c r="F29" s="365"/>
      <c r="G29" s="365"/>
      <c r="H29" s="365"/>
      <c r="I29" s="366"/>
    </row>
    <row r="30" spans="1:18">
      <c r="B30" s="163">
        <v>13</v>
      </c>
      <c r="C30" s="364" t="s">
        <v>34</v>
      </c>
      <c r="D30" s="365"/>
      <c r="E30" s="365"/>
      <c r="F30" s="365"/>
      <c r="G30" s="365"/>
      <c r="H30" s="365"/>
      <c r="I30" s="366"/>
    </row>
    <row r="31" spans="1:18">
      <c r="B31" s="19" t="s">
        <v>156</v>
      </c>
    </row>
    <row r="33" spans="1:9">
      <c r="A33" s="374" t="s">
        <v>35</v>
      </c>
      <c r="B33" s="374"/>
      <c r="C33" s="374"/>
      <c r="D33" s="374"/>
      <c r="E33" s="374"/>
      <c r="F33" s="374"/>
      <c r="G33" s="374"/>
    </row>
    <row r="34" spans="1:9" ht="31.5" customHeight="1">
      <c r="A34" s="35" t="s">
        <v>140</v>
      </c>
      <c r="B34" s="384" t="s">
        <v>141</v>
      </c>
      <c r="C34" s="384"/>
      <c r="D34" s="384"/>
      <c r="E34" s="384"/>
      <c r="F34" s="384"/>
      <c r="G34" s="384"/>
      <c r="H34" s="384"/>
      <c r="I34" s="384"/>
    </row>
    <row r="35" spans="1:9" ht="50.25" customHeight="1">
      <c r="A35" s="40" t="s">
        <v>140</v>
      </c>
      <c r="B35" s="383" t="s">
        <v>139</v>
      </c>
      <c r="C35" s="383"/>
      <c r="D35" s="383"/>
      <c r="E35" s="383"/>
      <c r="F35" s="383"/>
      <c r="G35" s="383"/>
      <c r="H35" s="383"/>
      <c r="I35" s="383"/>
    </row>
    <row r="36" spans="1:9" ht="48.75" customHeight="1">
      <c r="A36" s="176" t="s">
        <v>140</v>
      </c>
      <c r="B36" s="383" t="s">
        <v>142</v>
      </c>
      <c r="C36" s="383"/>
      <c r="D36" s="383"/>
      <c r="E36" s="383"/>
      <c r="F36" s="383"/>
      <c r="G36" s="383"/>
      <c r="H36" s="383"/>
      <c r="I36" s="383"/>
    </row>
    <row r="37" spans="1:9" ht="35.25" customHeight="1">
      <c r="A37" s="176" t="s">
        <v>140</v>
      </c>
      <c r="B37" s="383" t="s">
        <v>143</v>
      </c>
      <c r="C37" s="383"/>
      <c r="D37" s="383"/>
      <c r="E37" s="383"/>
      <c r="F37" s="383"/>
      <c r="G37" s="383"/>
      <c r="H37" s="383"/>
      <c r="I37" s="383"/>
    </row>
    <row r="38" spans="1:9" ht="45" customHeight="1">
      <c r="A38" s="176" t="s">
        <v>140</v>
      </c>
      <c r="B38" s="383" t="s">
        <v>144</v>
      </c>
      <c r="C38" s="383"/>
      <c r="D38" s="383"/>
      <c r="E38" s="383"/>
      <c r="F38" s="383"/>
      <c r="G38" s="383"/>
      <c r="H38" s="383"/>
      <c r="I38" s="383"/>
    </row>
  </sheetData>
  <sheetProtection algorithmName="SHA-512" hashValue="M/JjbGha+8fLkQT+sGY+offmrxKg2IufU3Qv0rYGMwNM5wWoxKYkr4kunJZpc2Pvd9uj4kznK/K9QGNzAlygsw==" saltValue="VF5YTdoBi1CQco1utSVf3g==" spinCount="100000" sheet="1"/>
  <mergeCells count="33">
    <mergeCell ref="B34:I34"/>
    <mergeCell ref="C9:I9"/>
    <mergeCell ref="J17:R17"/>
    <mergeCell ref="C14:I14"/>
    <mergeCell ref="B38:I38"/>
    <mergeCell ref="B36:I36"/>
    <mergeCell ref="B37:I37"/>
    <mergeCell ref="C21:I21"/>
    <mergeCell ref="C22:I22"/>
    <mergeCell ref="C23:I23"/>
    <mergeCell ref="C24:I24"/>
    <mergeCell ref="C25:I25"/>
    <mergeCell ref="C26:I26"/>
    <mergeCell ref="C27:I27"/>
    <mergeCell ref="C28:I28"/>
    <mergeCell ref="C29:I29"/>
    <mergeCell ref="B35:I35"/>
    <mergeCell ref="C30:I30"/>
    <mergeCell ref="A1:G2"/>
    <mergeCell ref="B17:I17"/>
    <mergeCell ref="A33:G33"/>
    <mergeCell ref="C4:I4"/>
    <mergeCell ref="C10:I10"/>
    <mergeCell ref="C11:I11"/>
    <mergeCell ref="C20:I20"/>
    <mergeCell ref="C18:I18"/>
    <mergeCell ref="C12:I12"/>
    <mergeCell ref="C13:I13"/>
    <mergeCell ref="C19:I19"/>
    <mergeCell ref="C5:I5"/>
    <mergeCell ref="C6:I6"/>
    <mergeCell ref="C7:I7"/>
    <mergeCell ref="C8:I8"/>
  </mergeCells>
  <pageMargins left="0.7" right="0.7" top="0.75" bottom="0.75" header="0.3" footer="0.3"/>
  <pageSetup scale="3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B5C1-0AAC-4C48-9F9A-00A37BDC4EC2}">
  <sheetPr codeName="Sheet4">
    <tabColor theme="0" tint="-0.14999847407452621"/>
    <pageSetUpPr autoPageBreaks="0"/>
  </sheetPr>
  <dimension ref="A1:G32"/>
  <sheetViews>
    <sheetView showGridLines="0" zoomScaleNormal="100" workbookViewId="0">
      <selection activeCell="B9" sqref="B9"/>
    </sheetView>
  </sheetViews>
  <sheetFormatPr defaultColWidth="24.28515625" defaultRowHeight="15"/>
  <cols>
    <col min="1" max="1" width="3.42578125" style="181" customWidth="1"/>
    <col min="2" max="2" width="24.28515625" style="181"/>
    <col min="3" max="3" width="31.5703125" style="181" customWidth="1"/>
    <col min="4" max="4" width="30.140625" style="181" customWidth="1"/>
    <col min="5" max="5" width="24.28515625" style="181"/>
    <col min="6" max="6" width="28.28515625" style="181" customWidth="1"/>
    <col min="7" max="7" width="31.85546875" style="181" customWidth="1"/>
    <col min="8" max="16384" width="24.28515625" style="181"/>
  </cols>
  <sheetData>
    <row r="1" spans="1:7" ht="15.75" thickBot="1"/>
    <row r="2" spans="1:7" s="178" customFormat="1" ht="45" customHeight="1">
      <c r="A2" s="197"/>
      <c r="B2" s="193"/>
      <c r="C2" s="393" t="s">
        <v>0</v>
      </c>
      <c r="D2" s="393"/>
      <c r="E2" s="394"/>
      <c r="F2" s="195" t="s">
        <v>1</v>
      </c>
      <c r="G2" s="154" t="str">
        <f>'HISTORY OF CHANGES'!F1</f>
        <v>Revision E</v>
      </c>
    </row>
    <row r="3" spans="1:7" s="178" customFormat="1" ht="45" customHeight="1" thickBot="1">
      <c r="A3" s="197"/>
      <c r="B3" s="194"/>
      <c r="C3" s="395"/>
      <c r="D3" s="395"/>
      <c r="E3" s="396"/>
      <c r="F3" s="196" t="s">
        <v>2</v>
      </c>
      <c r="G3" s="180" t="s">
        <v>150</v>
      </c>
    </row>
    <row r="4" spans="1:7" ht="33" customHeight="1">
      <c r="B4" s="386" t="s">
        <v>36</v>
      </c>
      <c r="C4" s="386"/>
      <c r="D4" s="386"/>
      <c r="E4" s="386"/>
      <c r="F4" s="386"/>
      <c r="G4" s="386"/>
    </row>
    <row r="5" spans="1:7" ht="18.75" customHeight="1">
      <c r="F5" s="199" t="s">
        <v>37</v>
      </c>
      <c r="G5" s="198" t="s">
        <v>153</v>
      </c>
    </row>
    <row r="6" spans="1:7">
      <c r="B6" s="183"/>
    </row>
    <row r="7" spans="1:7" ht="31.5" customHeight="1">
      <c r="B7" s="390" t="s">
        <v>39</v>
      </c>
      <c r="C7" s="391"/>
      <c r="D7" s="391"/>
      <c r="E7" s="391"/>
      <c r="F7" s="391"/>
      <c r="G7" s="392"/>
    </row>
    <row r="8" spans="1:7" ht="27.75" customHeight="1">
      <c r="B8" s="184" t="s">
        <v>40</v>
      </c>
      <c r="C8" s="190"/>
      <c r="D8" s="184" t="s">
        <v>41</v>
      </c>
      <c r="E8" s="177"/>
      <c r="F8" s="184" t="s">
        <v>42</v>
      </c>
      <c r="G8" s="177"/>
    </row>
    <row r="9" spans="1:7" ht="34.5" customHeight="1">
      <c r="B9" s="182" t="s">
        <v>43</v>
      </c>
      <c r="C9" s="20"/>
      <c r="D9" s="182" t="s">
        <v>44</v>
      </c>
      <c r="E9" s="200"/>
      <c r="F9" s="182" t="s">
        <v>45</v>
      </c>
      <c r="G9" s="202"/>
    </row>
    <row r="10" spans="1:7" ht="34.5" customHeight="1">
      <c r="B10" s="182" t="s">
        <v>46</v>
      </c>
      <c r="C10" s="20"/>
      <c r="D10" s="182" t="s">
        <v>220</v>
      </c>
      <c r="E10" s="201"/>
      <c r="F10" s="182" t="s">
        <v>47</v>
      </c>
      <c r="G10" s="203"/>
    </row>
    <row r="11" spans="1:7">
      <c r="B11" s="183" t="s">
        <v>48</v>
      </c>
      <c r="G11" s="185"/>
    </row>
    <row r="12" spans="1:7" ht="31.5" customHeight="1">
      <c r="B12" s="385" t="s">
        <v>145</v>
      </c>
      <c r="C12" s="385"/>
      <c r="D12" s="385"/>
      <c r="E12" s="387" t="s">
        <v>146</v>
      </c>
      <c r="F12" s="388"/>
      <c r="G12" s="389"/>
    </row>
    <row r="13" spans="1:7" ht="36" customHeight="1">
      <c r="B13" s="186" t="s">
        <v>221</v>
      </c>
      <c r="C13" s="191" t="s">
        <v>147</v>
      </c>
      <c r="D13" s="191" t="s">
        <v>148</v>
      </c>
      <c r="E13" s="187" t="s">
        <v>223</v>
      </c>
      <c r="F13" s="192" t="s">
        <v>147</v>
      </c>
      <c r="G13" s="192" t="s">
        <v>148</v>
      </c>
    </row>
    <row r="14" spans="1:7" ht="36" customHeight="1">
      <c r="B14" s="188" t="s">
        <v>222</v>
      </c>
      <c r="C14" s="192" t="s">
        <v>147</v>
      </c>
      <c r="D14" s="192" t="s">
        <v>148</v>
      </c>
      <c r="E14" s="187" t="s">
        <v>223</v>
      </c>
      <c r="F14" s="192" t="s">
        <v>147</v>
      </c>
      <c r="G14" s="192" t="s">
        <v>148</v>
      </c>
    </row>
    <row r="15" spans="1:7" ht="36" customHeight="1">
      <c r="B15" s="184" t="s">
        <v>222</v>
      </c>
      <c r="C15" s="192" t="s">
        <v>147</v>
      </c>
      <c r="D15" s="192" t="s">
        <v>148</v>
      </c>
      <c r="E15" s="188" t="s">
        <v>223</v>
      </c>
      <c r="F15" s="192" t="s">
        <v>147</v>
      </c>
      <c r="G15" s="192" t="s">
        <v>148</v>
      </c>
    </row>
    <row r="16" spans="1:7" ht="36" customHeight="1">
      <c r="B16" s="184" t="s">
        <v>222</v>
      </c>
      <c r="C16" s="192" t="s">
        <v>147</v>
      </c>
      <c r="D16" s="192" t="s">
        <v>148</v>
      </c>
      <c r="E16" s="188" t="s">
        <v>223</v>
      </c>
      <c r="F16" s="192" t="s">
        <v>147</v>
      </c>
      <c r="G16" s="192" t="s">
        <v>148</v>
      </c>
    </row>
    <row r="17" spans="2:2" ht="53.45" customHeight="1"/>
    <row r="18" spans="2:2" ht="53.45" customHeight="1"/>
    <row r="19" spans="2:2" ht="53.45" customHeight="1"/>
    <row r="24" spans="2:2">
      <c r="B24" s="189"/>
    </row>
    <row r="25" spans="2:2">
      <c r="B25" s="189"/>
    </row>
    <row r="26" spans="2:2">
      <c r="B26" s="189"/>
    </row>
    <row r="27" spans="2:2">
      <c r="B27" s="189"/>
    </row>
    <row r="28" spans="2:2">
      <c r="B28" s="189"/>
    </row>
    <row r="29" spans="2:2">
      <c r="B29" s="189"/>
    </row>
    <row r="30" spans="2:2">
      <c r="B30" s="189"/>
    </row>
    <row r="31" spans="2:2">
      <c r="B31" s="189"/>
    </row>
    <row r="32" spans="2:2">
      <c r="B32" s="189"/>
    </row>
  </sheetData>
  <sheetProtection algorithmName="SHA-512" hashValue="OW32cteMJfBXRm1WFkThRRsGq+a4+3qeOPECX7ZfK/rPT+VZI8naEl6z1/BIqGiEkBllV+rzbImnXl90cNmbKA==" saltValue="69RtVMMzZs0uvQ4Ckg/PWQ==" spinCount="100000" sheet="1" formatColumns="0" formatRows="0"/>
  <mergeCells count="5">
    <mergeCell ref="B12:D12"/>
    <mergeCell ref="B4:G4"/>
    <mergeCell ref="E12:G12"/>
    <mergeCell ref="B7:G7"/>
    <mergeCell ref="C2:E3"/>
  </mergeCells>
  <conditionalFormatting sqref="C13:C16">
    <cfRule type="cellIs" dxfId="33" priority="4" operator="equal">
      <formula>"Name"</formula>
    </cfRule>
  </conditionalFormatting>
  <conditionalFormatting sqref="D13:D16">
    <cfRule type="cellIs" dxfId="32" priority="3" operator="equal">
      <formula>"Position"</formula>
    </cfRule>
  </conditionalFormatting>
  <conditionalFormatting sqref="F13:F16">
    <cfRule type="cellIs" dxfId="31" priority="2" operator="equal">
      <formula>"Name"</formula>
    </cfRule>
  </conditionalFormatting>
  <conditionalFormatting sqref="G13:G16">
    <cfRule type="cellIs" dxfId="30" priority="1" operator="equal">
      <formula>"Position"</formula>
    </cfRule>
  </conditionalFormatting>
  <dataValidations count="1">
    <dataValidation type="list" allowBlank="1" showInputMessage="1" showErrorMessage="1" sqref="G5" xr:uid="{2A82A2E4-4CDC-4D71-9EED-159B67A41A5C}">
      <formula1>"SELECT, CAPACITY AUDIT, FULL AUDIT"</formula1>
    </dataValidation>
  </dataValidations>
  <pageMargins left="0.7" right="0.7" top="0.75" bottom="0.75" header="0.3" footer="0.3"/>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A58E-AEF6-4E10-B2FF-0E2FE971EA99}">
  <sheetPr>
    <tabColor rgb="FF00B0F0"/>
  </sheetPr>
  <dimension ref="A1:O61"/>
  <sheetViews>
    <sheetView zoomScale="70" zoomScaleNormal="70" workbookViewId="0">
      <selection activeCell="H6" sqref="H6"/>
    </sheetView>
  </sheetViews>
  <sheetFormatPr defaultColWidth="9.28515625" defaultRowHeight="33.6" customHeight="1"/>
  <cols>
    <col min="1" max="1" width="27.28515625" style="269" customWidth="1"/>
    <col min="2" max="2" width="13.5703125" style="270" customWidth="1"/>
    <col min="3" max="3" width="50.42578125" style="238" customWidth="1"/>
    <col min="4" max="4" width="20.5703125" style="238" customWidth="1"/>
    <col min="5" max="5" width="39.42578125" style="238" customWidth="1"/>
    <col min="6" max="6" width="19" style="238" customWidth="1"/>
    <col min="7" max="7" width="50.42578125" style="238" customWidth="1"/>
    <col min="8" max="8" width="45.42578125" style="238" customWidth="1"/>
    <col min="9" max="14" width="9.28515625" style="238"/>
    <col min="15" max="15" width="23.7109375" style="238" customWidth="1"/>
    <col min="16" max="16" width="24.7109375" style="238" customWidth="1"/>
    <col min="17" max="19" width="11.28515625" style="238" customWidth="1"/>
    <col min="20" max="16384" width="9.28515625" style="238"/>
  </cols>
  <sheetData>
    <row r="1" spans="1:9" s="178" customFormat="1" ht="45" customHeight="1">
      <c r="A1" s="408" t="s">
        <v>0</v>
      </c>
      <c r="B1" s="409"/>
      <c r="C1" s="409"/>
      <c r="D1" s="409"/>
      <c r="E1" s="410"/>
      <c r="F1" s="153" t="s">
        <v>1</v>
      </c>
      <c r="G1" s="154" t="str">
        <f>'HISTORY OF CHANGES'!F1</f>
        <v>Revision E</v>
      </c>
    </row>
    <row r="2" spans="1:9" s="178" customFormat="1" ht="45" customHeight="1" thickBot="1">
      <c r="A2" s="411"/>
      <c r="B2" s="412"/>
      <c r="C2" s="412"/>
      <c r="D2" s="412"/>
      <c r="E2" s="413"/>
      <c r="F2" s="179" t="s">
        <v>2</v>
      </c>
      <c r="G2" s="180" t="s">
        <v>150</v>
      </c>
    </row>
    <row r="3" spans="1:9" s="230" customFormat="1" ht="18" customHeight="1" thickBot="1">
      <c r="A3" s="414"/>
      <c r="B3" s="415"/>
      <c r="C3" s="415"/>
      <c r="D3" s="415"/>
      <c r="E3" s="415"/>
      <c r="F3" s="415"/>
      <c r="G3" s="416"/>
    </row>
    <row r="4" spans="1:9" s="231" customFormat="1" ht="33.6" customHeight="1">
      <c r="A4" s="417" t="s">
        <v>149</v>
      </c>
      <c r="B4" s="419" t="s">
        <v>52</v>
      </c>
      <c r="C4" s="421" t="s">
        <v>51</v>
      </c>
      <c r="D4" s="423" t="s">
        <v>54</v>
      </c>
      <c r="E4" s="423"/>
      <c r="F4" s="424" t="s">
        <v>55</v>
      </c>
      <c r="G4" s="425"/>
    </row>
    <row r="5" spans="1:9" s="235" customFormat="1" ht="39.75" customHeight="1" thickBot="1">
      <c r="A5" s="418"/>
      <c r="B5" s="420"/>
      <c r="C5" s="422"/>
      <c r="D5" s="232" t="s">
        <v>83</v>
      </c>
      <c r="E5" s="232" t="s">
        <v>127</v>
      </c>
      <c r="F5" s="233" t="s">
        <v>83</v>
      </c>
      <c r="G5" s="234" t="s">
        <v>128</v>
      </c>
    </row>
    <row r="6" spans="1:9" ht="75.599999999999994" customHeight="1">
      <c r="A6" s="403" t="s">
        <v>84</v>
      </c>
      <c r="B6" s="236">
        <v>1.1000000000000001</v>
      </c>
      <c r="C6" s="237" t="s">
        <v>227</v>
      </c>
      <c r="D6" s="64"/>
      <c r="E6" s="65"/>
      <c r="F6" s="36"/>
      <c r="G6" s="275"/>
    </row>
    <row r="7" spans="1:9" ht="75.599999999999994" customHeight="1">
      <c r="A7" s="404"/>
      <c r="B7" s="239">
        <v>1.2</v>
      </c>
      <c r="C7" s="240" t="s">
        <v>228</v>
      </c>
      <c r="D7" s="66"/>
      <c r="E7" s="67"/>
      <c r="F7" s="24"/>
      <c r="G7" s="279"/>
    </row>
    <row r="8" spans="1:9" ht="75.599999999999994" customHeight="1">
      <c r="A8" s="404"/>
      <c r="B8" s="239">
        <v>1.3</v>
      </c>
      <c r="C8" s="240" t="s">
        <v>226</v>
      </c>
      <c r="D8" s="66"/>
      <c r="E8" s="67"/>
      <c r="F8" s="24"/>
      <c r="G8" s="279"/>
    </row>
    <row r="9" spans="1:9" ht="75.599999999999994" customHeight="1">
      <c r="A9" s="404"/>
      <c r="B9" s="239">
        <v>1.4</v>
      </c>
      <c r="C9" s="240" t="s">
        <v>229</v>
      </c>
      <c r="D9" s="66"/>
      <c r="E9" s="67"/>
      <c r="F9" s="24"/>
      <c r="G9" s="279"/>
    </row>
    <row r="10" spans="1:9" ht="75.599999999999994" customHeight="1">
      <c r="A10" s="404"/>
      <c r="B10" s="239">
        <v>1.5</v>
      </c>
      <c r="C10" s="240" t="s">
        <v>225</v>
      </c>
      <c r="D10" s="66"/>
      <c r="E10" s="67"/>
      <c r="F10" s="24"/>
      <c r="G10" s="279"/>
    </row>
    <row r="11" spans="1:9" s="242" customFormat="1" ht="75.599999999999994" customHeight="1">
      <c r="A11" s="404"/>
      <c r="B11" s="239">
        <v>1.6</v>
      </c>
      <c r="C11" s="241" t="s">
        <v>224</v>
      </c>
      <c r="D11" s="271"/>
      <c r="E11" s="276"/>
      <c r="F11" s="272"/>
      <c r="G11" s="280"/>
    </row>
    <row r="12" spans="1:9" ht="75.599999999999994" customHeight="1" thickBot="1">
      <c r="A12" s="405"/>
      <c r="B12" s="243">
        <v>1.7</v>
      </c>
      <c r="C12" s="244" t="s">
        <v>269</v>
      </c>
      <c r="D12" s="68"/>
      <c r="E12" s="69"/>
      <c r="F12" s="38"/>
      <c r="G12" s="281"/>
    </row>
    <row r="13" spans="1:9" ht="75.599999999999994" customHeight="1">
      <c r="A13" s="400" t="s">
        <v>85</v>
      </c>
      <c r="B13" s="245">
        <v>2.1</v>
      </c>
      <c r="C13" s="246" t="s">
        <v>230</v>
      </c>
      <c r="D13" s="64"/>
      <c r="E13" s="65"/>
      <c r="F13" s="36"/>
      <c r="G13" s="275"/>
    </row>
    <row r="14" spans="1:9" s="249" customFormat="1" ht="75.599999999999994" customHeight="1">
      <c r="A14" s="401"/>
      <c r="B14" s="247">
        <v>2.2000000000000002</v>
      </c>
      <c r="C14" s="248" t="s">
        <v>86</v>
      </c>
      <c r="D14" s="66"/>
      <c r="E14" s="67"/>
      <c r="F14" s="24"/>
      <c r="G14" s="282"/>
    </row>
    <row r="15" spans="1:9" s="249" customFormat="1" ht="75.599999999999994" customHeight="1">
      <c r="A15" s="401"/>
      <c r="B15" s="247">
        <v>2.2999999999999998</v>
      </c>
      <c r="C15" s="248" t="s">
        <v>231</v>
      </c>
      <c r="D15" s="66"/>
      <c r="E15" s="67"/>
      <c r="F15" s="24"/>
      <c r="G15" s="282"/>
    </row>
    <row r="16" spans="1:9" s="250" customFormat="1" ht="75.599999999999994" customHeight="1">
      <c r="A16" s="401"/>
      <c r="B16" s="247">
        <v>2.4</v>
      </c>
      <c r="C16" s="248" t="s">
        <v>232</v>
      </c>
      <c r="D16" s="66"/>
      <c r="E16" s="67"/>
      <c r="F16" s="24"/>
      <c r="G16" s="282"/>
      <c r="H16" s="249"/>
      <c r="I16" s="249"/>
    </row>
    <row r="17" spans="1:9" s="249" customFormat="1" ht="75.599999999999994" customHeight="1">
      <c r="A17" s="401"/>
      <c r="B17" s="247">
        <v>2.5</v>
      </c>
      <c r="C17" s="248" t="s">
        <v>234</v>
      </c>
      <c r="D17" s="66"/>
      <c r="E17" s="67"/>
      <c r="F17" s="24"/>
      <c r="G17" s="282"/>
    </row>
    <row r="18" spans="1:9" s="249" customFormat="1" ht="75.599999999999994" customHeight="1">
      <c r="A18" s="401"/>
      <c r="B18" s="247">
        <v>2.6</v>
      </c>
      <c r="C18" s="248" t="s">
        <v>233</v>
      </c>
      <c r="D18" s="66"/>
      <c r="E18" s="67"/>
      <c r="F18" s="24"/>
      <c r="G18" s="282"/>
    </row>
    <row r="19" spans="1:9" s="249" customFormat="1" ht="75.599999999999994" customHeight="1">
      <c r="A19" s="401"/>
      <c r="B19" s="247">
        <v>2.7</v>
      </c>
      <c r="C19" s="248" t="s">
        <v>270</v>
      </c>
      <c r="D19" s="66"/>
      <c r="E19" s="67"/>
      <c r="F19" s="24"/>
      <c r="G19" s="282"/>
    </row>
    <row r="20" spans="1:9" s="250" customFormat="1" ht="75.599999999999994" customHeight="1">
      <c r="A20" s="401"/>
      <c r="B20" s="247">
        <v>2.8</v>
      </c>
      <c r="C20" s="248" t="s">
        <v>235</v>
      </c>
      <c r="D20" s="66"/>
      <c r="E20" s="67"/>
      <c r="F20" s="24"/>
      <c r="G20" s="282"/>
      <c r="H20" s="249"/>
      <c r="I20" s="249"/>
    </row>
    <row r="21" spans="1:9" ht="75.599999999999994" customHeight="1" thickBot="1">
      <c r="A21" s="406"/>
      <c r="B21" s="251">
        <v>2.9</v>
      </c>
      <c r="C21" s="252" t="s">
        <v>271</v>
      </c>
      <c r="D21" s="68"/>
      <c r="E21" s="69"/>
      <c r="F21" s="38"/>
      <c r="G21" s="281"/>
    </row>
    <row r="22" spans="1:9" ht="75.599999999999994" customHeight="1">
      <c r="A22" s="403" t="s">
        <v>133</v>
      </c>
      <c r="B22" s="236">
        <v>3.1</v>
      </c>
      <c r="C22" s="237" t="s">
        <v>272</v>
      </c>
      <c r="D22" s="64"/>
      <c r="E22" s="65"/>
      <c r="F22" s="36"/>
      <c r="G22" s="275"/>
    </row>
    <row r="23" spans="1:9" ht="75.599999999999994" customHeight="1">
      <c r="A23" s="404"/>
      <c r="B23" s="239">
        <v>3.2</v>
      </c>
      <c r="C23" s="240" t="s">
        <v>236</v>
      </c>
      <c r="D23" s="66"/>
      <c r="E23" s="67"/>
      <c r="F23" s="24"/>
      <c r="G23" s="279"/>
    </row>
    <row r="24" spans="1:9" ht="75.599999999999994" customHeight="1" thickBot="1">
      <c r="A24" s="405"/>
      <c r="B24" s="243">
        <v>3.3</v>
      </c>
      <c r="C24" s="244" t="s">
        <v>237</v>
      </c>
      <c r="D24" s="68"/>
      <c r="E24" s="69"/>
      <c r="F24" s="38"/>
      <c r="G24" s="281"/>
    </row>
    <row r="25" spans="1:9" ht="75.599999999999994" customHeight="1">
      <c r="A25" s="400" t="s">
        <v>87</v>
      </c>
      <c r="B25" s="245">
        <v>4.0999999999999996</v>
      </c>
      <c r="C25" s="246" t="s">
        <v>273</v>
      </c>
      <c r="D25" s="64"/>
      <c r="E25" s="65"/>
      <c r="F25" s="36"/>
      <c r="G25" s="275"/>
    </row>
    <row r="26" spans="1:9" s="242" customFormat="1" ht="75.599999999999994" customHeight="1">
      <c r="A26" s="401"/>
      <c r="B26" s="253">
        <v>4.2</v>
      </c>
      <c r="C26" s="248" t="s">
        <v>238</v>
      </c>
      <c r="D26" s="271"/>
      <c r="E26" s="276"/>
      <c r="F26" s="272"/>
      <c r="G26" s="280"/>
    </row>
    <row r="27" spans="1:9" s="242" customFormat="1" ht="75.599999999999994" customHeight="1">
      <c r="A27" s="401"/>
      <c r="B27" s="247">
        <v>4.3</v>
      </c>
      <c r="C27" s="254" t="s">
        <v>239</v>
      </c>
      <c r="D27" s="271"/>
      <c r="E27" s="276"/>
      <c r="F27" s="272"/>
      <c r="G27" s="280"/>
    </row>
    <row r="28" spans="1:9" ht="75.599999999999994" customHeight="1">
      <c r="A28" s="401"/>
      <c r="B28" s="253">
        <v>4.4000000000000004</v>
      </c>
      <c r="C28" s="248" t="s">
        <v>240</v>
      </c>
      <c r="D28" s="66"/>
      <c r="E28" s="67"/>
      <c r="F28" s="24"/>
      <c r="G28" s="279"/>
    </row>
    <row r="29" spans="1:9" ht="75.599999999999994" customHeight="1">
      <c r="A29" s="401"/>
      <c r="B29" s="247">
        <v>4.5</v>
      </c>
      <c r="C29" s="248" t="s">
        <v>265</v>
      </c>
      <c r="D29" s="66"/>
      <c r="E29" s="67"/>
      <c r="F29" s="24"/>
      <c r="G29" s="279"/>
    </row>
    <row r="30" spans="1:9" ht="75.599999999999994" customHeight="1">
      <c r="A30" s="401"/>
      <c r="B30" s="253">
        <v>4.5999999999999996</v>
      </c>
      <c r="C30" s="248" t="s">
        <v>241</v>
      </c>
      <c r="D30" s="66"/>
      <c r="E30" s="67"/>
      <c r="F30" s="24"/>
      <c r="G30" s="279"/>
    </row>
    <row r="31" spans="1:9" ht="75.599999999999994" customHeight="1">
      <c r="A31" s="401"/>
      <c r="B31" s="247">
        <v>4.7</v>
      </c>
      <c r="C31" s="248" t="s">
        <v>242</v>
      </c>
      <c r="D31" s="66"/>
      <c r="E31" s="67"/>
      <c r="F31" s="24"/>
      <c r="G31" s="279"/>
    </row>
    <row r="32" spans="1:9" ht="75.599999999999994" customHeight="1">
      <c r="A32" s="401"/>
      <c r="B32" s="253">
        <v>4.8</v>
      </c>
      <c r="C32" s="248" t="s">
        <v>178</v>
      </c>
      <c r="D32" s="66"/>
      <c r="E32" s="67"/>
      <c r="F32" s="24"/>
      <c r="G32" s="279"/>
    </row>
    <row r="33" spans="1:7" ht="75.599999999999994" customHeight="1">
      <c r="A33" s="401"/>
      <c r="B33" s="247">
        <v>4.9000000000000004</v>
      </c>
      <c r="C33" s="248" t="s">
        <v>88</v>
      </c>
      <c r="D33" s="66"/>
      <c r="E33" s="67"/>
      <c r="F33" s="24"/>
      <c r="G33" s="279"/>
    </row>
    <row r="34" spans="1:7" ht="75.599999999999994" customHeight="1">
      <c r="A34" s="401"/>
      <c r="B34" s="255">
        <v>4.0999999999999996</v>
      </c>
      <c r="C34" s="248" t="s">
        <v>243</v>
      </c>
      <c r="D34" s="66"/>
      <c r="E34" s="67"/>
      <c r="F34" s="24"/>
      <c r="G34" s="279"/>
    </row>
    <row r="35" spans="1:7" ht="75.599999999999994" customHeight="1">
      <c r="A35" s="401"/>
      <c r="B35" s="247">
        <v>4.1100000000000003</v>
      </c>
      <c r="C35" s="248" t="s">
        <v>244</v>
      </c>
      <c r="D35" s="66"/>
      <c r="E35" s="67"/>
      <c r="F35" s="24"/>
      <c r="G35" s="279"/>
    </row>
    <row r="36" spans="1:7" s="242" customFormat="1" ht="75.599999999999994" customHeight="1">
      <c r="A36" s="401"/>
      <c r="B36" s="253">
        <v>4.12</v>
      </c>
      <c r="C36" s="248" t="s">
        <v>245</v>
      </c>
      <c r="D36" s="271"/>
      <c r="E36" s="276"/>
      <c r="F36" s="272"/>
      <c r="G36" s="280"/>
    </row>
    <row r="37" spans="1:7" s="242" customFormat="1" ht="91.5" customHeight="1">
      <c r="A37" s="401"/>
      <c r="B37" s="247">
        <v>4.13</v>
      </c>
      <c r="C37" s="254" t="s">
        <v>266</v>
      </c>
      <c r="D37" s="271"/>
      <c r="E37" s="276"/>
      <c r="F37" s="272"/>
      <c r="G37" s="280"/>
    </row>
    <row r="38" spans="1:7" s="242" customFormat="1" ht="75.599999999999994" customHeight="1">
      <c r="A38" s="401"/>
      <c r="B38" s="253">
        <v>4.1399999999999997</v>
      </c>
      <c r="C38" s="254" t="s">
        <v>267</v>
      </c>
      <c r="D38" s="271"/>
      <c r="E38" s="276"/>
      <c r="F38" s="272"/>
      <c r="G38" s="280"/>
    </row>
    <row r="39" spans="1:7" s="242" customFormat="1" ht="75.599999999999994" customHeight="1" thickBot="1">
      <c r="A39" s="402"/>
      <c r="B39" s="256">
        <v>4.1500000000000004</v>
      </c>
      <c r="C39" s="257" t="s">
        <v>246</v>
      </c>
      <c r="D39" s="273"/>
      <c r="E39" s="277"/>
      <c r="F39" s="274"/>
      <c r="G39" s="283"/>
    </row>
    <row r="40" spans="1:7" ht="75.599999999999994" customHeight="1">
      <c r="A40" s="407" t="s">
        <v>89</v>
      </c>
      <c r="B40" s="258">
        <v>5.0999999999999996</v>
      </c>
      <c r="C40" s="259" t="s">
        <v>247</v>
      </c>
      <c r="D40" s="81"/>
      <c r="E40" s="82"/>
      <c r="F40" s="83"/>
      <c r="G40" s="284"/>
    </row>
    <row r="41" spans="1:7" ht="75.599999999999994" customHeight="1">
      <c r="A41" s="404"/>
      <c r="B41" s="239">
        <v>5.2</v>
      </c>
      <c r="C41" s="240" t="s">
        <v>248</v>
      </c>
      <c r="D41" s="66"/>
      <c r="E41" s="67"/>
      <c r="F41" s="24"/>
      <c r="G41" s="279"/>
    </row>
    <row r="42" spans="1:7" s="242" customFormat="1" ht="75.599999999999994" customHeight="1">
      <c r="A42" s="404"/>
      <c r="B42" s="239">
        <v>5.3</v>
      </c>
      <c r="C42" s="240" t="s">
        <v>249</v>
      </c>
      <c r="D42" s="271"/>
      <c r="E42" s="276"/>
      <c r="F42" s="272"/>
      <c r="G42" s="280"/>
    </row>
    <row r="43" spans="1:7" s="242" customFormat="1" ht="75.599999999999994" customHeight="1">
      <c r="A43" s="404"/>
      <c r="B43" s="239">
        <v>5.4</v>
      </c>
      <c r="C43" s="240" t="s">
        <v>250</v>
      </c>
      <c r="D43" s="271"/>
      <c r="E43" s="278"/>
      <c r="F43" s="272"/>
      <c r="G43" s="280"/>
    </row>
    <row r="44" spans="1:7" ht="75.599999999999994" customHeight="1" thickBot="1">
      <c r="A44" s="405"/>
      <c r="B44" s="243">
        <v>5.5</v>
      </c>
      <c r="C44" s="244" t="s">
        <v>251</v>
      </c>
      <c r="D44" s="68"/>
      <c r="E44" s="69"/>
      <c r="F44" s="38"/>
      <c r="G44" s="281"/>
    </row>
    <row r="45" spans="1:7" ht="75.599999999999994" customHeight="1">
      <c r="A45" s="400" t="s">
        <v>90</v>
      </c>
      <c r="B45" s="260">
        <v>6.1</v>
      </c>
      <c r="C45" s="246" t="s">
        <v>252</v>
      </c>
      <c r="D45" s="64"/>
      <c r="E45" s="65"/>
      <c r="F45" s="36"/>
      <c r="G45" s="275"/>
    </row>
    <row r="46" spans="1:7" ht="75.599999999999994" customHeight="1">
      <c r="A46" s="401"/>
      <c r="B46" s="261">
        <v>6.2</v>
      </c>
      <c r="C46" s="248" t="s">
        <v>268</v>
      </c>
      <c r="D46" s="66"/>
      <c r="E46" s="67"/>
      <c r="F46" s="24"/>
      <c r="G46" s="279"/>
    </row>
    <row r="47" spans="1:7" s="242" customFormat="1" ht="75.599999999999994" customHeight="1">
      <c r="A47" s="401"/>
      <c r="B47" s="261">
        <v>6.3</v>
      </c>
      <c r="C47" s="248" t="s">
        <v>253</v>
      </c>
      <c r="D47" s="271"/>
      <c r="E47" s="276"/>
      <c r="F47" s="272"/>
      <c r="G47" s="280"/>
    </row>
    <row r="48" spans="1:7" ht="75.599999999999994" customHeight="1" thickBot="1">
      <c r="A48" s="406"/>
      <c r="B48" s="262">
        <v>6.4</v>
      </c>
      <c r="C48" s="252" t="s">
        <v>254</v>
      </c>
      <c r="D48" s="68"/>
      <c r="E48" s="69"/>
      <c r="F48" s="38"/>
      <c r="G48" s="281"/>
    </row>
    <row r="49" spans="1:15" ht="75.599999999999994" customHeight="1">
      <c r="A49" s="397" t="s">
        <v>91</v>
      </c>
      <c r="B49" s="236">
        <v>7.1</v>
      </c>
      <c r="C49" s="237" t="s">
        <v>255</v>
      </c>
      <c r="D49" s="64"/>
      <c r="E49" s="65"/>
      <c r="F49" s="36"/>
      <c r="G49" s="275"/>
    </row>
    <row r="50" spans="1:15" ht="75.599999999999994" customHeight="1">
      <c r="A50" s="398"/>
      <c r="B50" s="239">
        <v>7.2</v>
      </c>
      <c r="C50" s="240" t="s">
        <v>92</v>
      </c>
      <c r="D50" s="66"/>
      <c r="E50" s="67"/>
      <c r="F50" s="24"/>
      <c r="G50" s="279"/>
    </row>
    <row r="51" spans="1:15" ht="75.599999999999994" customHeight="1">
      <c r="A51" s="398"/>
      <c r="B51" s="239">
        <v>7.3</v>
      </c>
      <c r="C51" s="240" t="s">
        <v>256</v>
      </c>
      <c r="D51" s="66"/>
      <c r="E51" s="67"/>
      <c r="F51" s="24"/>
      <c r="G51" s="279"/>
    </row>
    <row r="52" spans="1:15" ht="75.599999999999994" customHeight="1">
      <c r="A52" s="398"/>
      <c r="B52" s="239">
        <v>7.4</v>
      </c>
      <c r="C52" s="240" t="s">
        <v>257</v>
      </c>
      <c r="D52" s="66"/>
      <c r="E52" s="67"/>
      <c r="F52" s="24"/>
      <c r="G52" s="279"/>
    </row>
    <row r="53" spans="1:15" ht="75.599999999999994" customHeight="1">
      <c r="A53" s="398"/>
      <c r="B53" s="239">
        <v>7.5</v>
      </c>
      <c r="C53" s="240" t="s">
        <v>93</v>
      </c>
      <c r="D53" s="66"/>
      <c r="E53" s="67"/>
      <c r="F53" s="24"/>
      <c r="G53" s="279"/>
    </row>
    <row r="54" spans="1:15" ht="75.599999999999994" customHeight="1">
      <c r="A54" s="398"/>
      <c r="B54" s="239">
        <v>7.6</v>
      </c>
      <c r="C54" s="240" t="s">
        <v>154</v>
      </c>
      <c r="D54" s="66"/>
      <c r="E54" s="67"/>
      <c r="F54" s="24"/>
      <c r="G54" s="279"/>
    </row>
    <row r="55" spans="1:15" ht="75.599999999999994" customHeight="1">
      <c r="A55" s="398"/>
      <c r="B55" s="239">
        <v>7.7</v>
      </c>
      <c r="C55" s="240" t="s">
        <v>258</v>
      </c>
      <c r="D55" s="66"/>
      <c r="E55" s="67"/>
      <c r="F55" s="24"/>
      <c r="G55" s="279"/>
    </row>
    <row r="56" spans="1:15" s="242" customFormat="1" ht="81.75" customHeight="1">
      <c r="A56" s="398"/>
      <c r="B56" s="263">
        <v>7.8</v>
      </c>
      <c r="C56" s="264" t="s">
        <v>259</v>
      </c>
      <c r="D56" s="271"/>
      <c r="E56" s="276"/>
      <c r="F56" s="272"/>
      <c r="G56" s="280"/>
    </row>
    <row r="57" spans="1:15" s="242" customFormat="1" ht="75.599999999999994" customHeight="1">
      <c r="A57" s="398"/>
      <c r="B57" s="263">
        <v>7.9</v>
      </c>
      <c r="C57" s="264" t="s">
        <v>260</v>
      </c>
      <c r="D57" s="271"/>
      <c r="E57" s="276"/>
      <c r="F57" s="272"/>
      <c r="G57" s="280"/>
    </row>
    <row r="58" spans="1:15" ht="75.599999999999994" customHeight="1" thickBot="1">
      <c r="A58" s="399"/>
      <c r="B58" s="265">
        <v>7.1</v>
      </c>
      <c r="C58" s="244" t="s">
        <v>261</v>
      </c>
      <c r="D58" s="68"/>
      <c r="E58" s="69"/>
      <c r="F58" s="38"/>
      <c r="G58" s="281"/>
      <c r="K58" s="266" t="s">
        <v>94</v>
      </c>
      <c r="L58" s="266"/>
      <c r="M58" s="266"/>
      <c r="N58" s="266"/>
      <c r="O58" s="267"/>
    </row>
    <row r="59" spans="1:15" ht="75.599999999999994" customHeight="1">
      <c r="A59" s="400" t="s">
        <v>95</v>
      </c>
      <c r="B59" s="245">
        <v>8.1</v>
      </c>
      <c r="C59" s="246" t="s">
        <v>262</v>
      </c>
      <c r="D59" s="64"/>
      <c r="E59" s="65"/>
      <c r="F59" s="36"/>
      <c r="G59" s="275"/>
    </row>
    <row r="60" spans="1:15" ht="75.599999999999994" customHeight="1">
      <c r="A60" s="401"/>
      <c r="B60" s="247">
        <v>8.1999999999999993</v>
      </c>
      <c r="C60" s="248" t="s">
        <v>263</v>
      </c>
      <c r="D60" s="66"/>
      <c r="E60" s="67"/>
      <c r="F60" s="24"/>
      <c r="G60" s="279"/>
    </row>
    <row r="61" spans="1:15" ht="75.599999999999994" customHeight="1" thickBot="1">
      <c r="A61" s="402"/>
      <c r="B61" s="256">
        <v>8.3000000000000007</v>
      </c>
      <c r="C61" s="268" t="s">
        <v>264</v>
      </c>
      <c r="D61" s="70"/>
      <c r="E61" s="71"/>
      <c r="F61" s="37"/>
      <c r="G61" s="285"/>
    </row>
  </sheetData>
  <sheetProtection algorithmName="SHA-512" hashValue="ttU3jr6mQKhcytdORE5H2yN+8aSajzifUXmpV72cr7w+EebBOx3LcTb052EltIYn8KKJtngNRBhpgUg7C2i5FQ==" saltValue="cuGmcmqun6ebBCEBUKkJJQ==" spinCount="100000" sheet="1" objects="1" scenarios="1" formatColumns="0" formatRows="0"/>
  <mergeCells count="15">
    <mergeCell ref="A1:E2"/>
    <mergeCell ref="A3:G3"/>
    <mergeCell ref="A4:A5"/>
    <mergeCell ref="B4:B5"/>
    <mergeCell ref="C4:C5"/>
    <mergeCell ref="D4:E4"/>
    <mergeCell ref="F4:G4"/>
    <mergeCell ref="A49:A58"/>
    <mergeCell ref="A59:A61"/>
    <mergeCell ref="A6:A12"/>
    <mergeCell ref="A13:A21"/>
    <mergeCell ref="A22:A24"/>
    <mergeCell ref="A25:A39"/>
    <mergeCell ref="A40:A44"/>
    <mergeCell ref="A45:A48"/>
  </mergeCells>
  <dataValidations count="2">
    <dataValidation type="list" allowBlank="1" showInputMessage="1" showErrorMessage="1" sqref="D56:D57 F56:F57 F47 D47 F26:F27 D26:D27 F36:F39 D36:D39 D42:D43 F42:F43 D11 F11" xr:uid="{48707E00-B279-4E5D-9343-D0F1417AF4F4}">
      <formula1>"YES, NO, N/A"</formula1>
    </dataValidation>
    <dataValidation type="list" allowBlank="1" showInputMessage="1" showErrorMessage="1" sqref="F48:F61 F28:F35 D48:D61 D44:D46 D28:D35 D12:D25 F44:F46 D40:D41 F40:F41 D6:D10 F6:F10 F12:F25" xr:uid="{7514D06E-4872-4441-ACAF-C6441B39FDC2}">
      <formula1>"N/A, YES, 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AF74-7DF2-4E55-8C19-4028DEF7D2CF}">
  <sheetPr>
    <tabColor rgb="FF00B0F0"/>
  </sheetPr>
  <dimension ref="A1:G24"/>
  <sheetViews>
    <sheetView showGridLines="0" topLeftCell="B1" zoomScale="88" zoomScaleNormal="88" workbookViewId="0">
      <selection activeCell="G2" sqref="G2"/>
    </sheetView>
  </sheetViews>
  <sheetFormatPr defaultColWidth="51" defaultRowHeight="15"/>
  <cols>
    <col min="1" max="1" width="18.42578125" style="22" bestFit="1" customWidth="1"/>
    <col min="2" max="2" width="10" style="32" bestFit="1" customWidth="1"/>
    <col min="3" max="3" width="67.5703125" style="22" customWidth="1"/>
    <col min="4" max="4" width="12.85546875" style="32" customWidth="1"/>
    <col min="5" max="5" width="51" style="22"/>
    <col min="6" max="6" width="15.5703125" style="32" customWidth="1"/>
    <col min="7" max="16384" width="51" style="22"/>
  </cols>
  <sheetData>
    <row r="1" spans="1:7" s="29" customFormat="1" ht="45" customHeight="1">
      <c r="A1" s="408" t="s">
        <v>159</v>
      </c>
      <c r="B1" s="409"/>
      <c r="C1" s="409"/>
      <c r="D1" s="409"/>
      <c r="E1" s="410"/>
      <c r="F1" s="153" t="s">
        <v>1</v>
      </c>
      <c r="G1" s="154" t="str">
        <f>'HISTORY OF CHANGES'!F1</f>
        <v>Revision E</v>
      </c>
    </row>
    <row r="2" spans="1:7" s="29" customFormat="1" ht="45" customHeight="1" thickBot="1">
      <c r="A2" s="426"/>
      <c r="B2" s="427"/>
      <c r="C2" s="427"/>
      <c r="D2" s="427"/>
      <c r="E2" s="428"/>
      <c r="F2" s="155" t="s">
        <v>2</v>
      </c>
      <c r="G2" s="156" t="s">
        <v>150</v>
      </c>
    </row>
    <row r="3" spans="1:7" s="21" customFormat="1" ht="24.75" customHeight="1">
      <c r="A3" s="434" t="s">
        <v>58</v>
      </c>
      <c r="B3" s="436" t="s">
        <v>52</v>
      </c>
      <c r="C3" s="436" t="s">
        <v>53</v>
      </c>
      <c r="D3" s="438" t="s">
        <v>157</v>
      </c>
      <c r="E3" s="438"/>
      <c r="F3" s="429" t="s">
        <v>158</v>
      </c>
      <c r="G3" s="430"/>
    </row>
    <row r="4" spans="1:7" s="21" customFormat="1" ht="31.5" customHeight="1" thickBot="1">
      <c r="A4" s="435"/>
      <c r="B4" s="437"/>
      <c r="C4" s="437"/>
      <c r="D4" s="157" t="s">
        <v>83</v>
      </c>
      <c r="E4" s="158" t="s">
        <v>127</v>
      </c>
      <c r="F4" s="172" t="s">
        <v>83</v>
      </c>
      <c r="G4" s="159" t="s">
        <v>128</v>
      </c>
    </row>
    <row r="5" spans="1:7" ht="37.5" customHeight="1">
      <c r="A5" s="431" t="s">
        <v>38</v>
      </c>
      <c r="B5" s="295" t="s">
        <v>59</v>
      </c>
      <c r="C5" s="296" t="s">
        <v>60</v>
      </c>
      <c r="D5" s="297"/>
      <c r="E5" s="298"/>
      <c r="F5" s="299"/>
      <c r="G5" s="300"/>
    </row>
    <row r="6" spans="1:7" ht="34.5" customHeight="1">
      <c r="A6" s="432"/>
      <c r="B6" s="148" t="s">
        <v>61</v>
      </c>
      <c r="C6" s="150" t="s">
        <v>274</v>
      </c>
      <c r="D6" s="292"/>
      <c r="E6" s="293"/>
      <c r="F6" s="294"/>
      <c r="G6" s="301"/>
    </row>
    <row r="7" spans="1:7" ht="27" customHeight="1">
      <c r="A7" s="432"/>
      <c r="B7" s="148" t="s">
        <v>62</v>
      </c>
      <c r="C7" s="150" t="s">
        <v>275</v>
      </c>
      <c r="D7" s="292"/>
      <c r="E7" s="293"/>
      <c r="F7" s="294"/>
      <c r="G7" s="301"/>
    </row>
    <row r="8" spans="1:7" ht="43.5" customHeight="1">
      <c r="A8" s="432"/>
      <c r="B8" s="148" t="s">
        <v>63</v>
      </c>
      <c r="C8" s="149" t="s">
        <v>64</v>
      </c>
      <c r="D8" s="292"/>
      <c r="E8" s="293"/>
      <c r="F8" s="294"/>
      <c r="G8" s="301"/>
    </row>
    <row r="9" spans="1:7" ht="43.5" customHeight="1">
      <c r="A9" s="432"/>
      <c r="B9" s="148" t="s">
        <v>65</v>
      </c>
      <c r="C9" s="150" t="s">
        <v>276</v>
      </c>
      <c r="D9" s="292"/>
      <c r="E9" s="293"/>
      <c r="F9" s="294"/>
      <c r="G9" s="301"/>
    </row>
    <row r="10" spans="1:7" ht="43.5" customHeight="1">
      <c r="A10" s="432"/>
      <c r="B10" s="148" t="s">
        <v>66</v>
      </c>
      <c r="C10" s="149" t="s">
        <v>67</v>
      </c>
      <c r="D10" s="292"/>
      <c r="E10" s="293"/>
      <c r="F10" s="294"/>
      <c r="G10" s="301"/>
    </row>
    <row r="11" spans="1:7" ht="43.5" customHeight="1">
      <c r="A11" s="432"/>
      <c r="B11" s="148" t="s">
        <v>68</v>
      </c>
      <c r="C11" s="149" t="s">
        <v>69</v>
      </c>
      <c r="D11" s="292"/>
      <c r="E11" s="293"/>
      <c r="F11" s="294"/>
      <c r="G11" s="301"/>
    </row>
    <row r="12" spans="1:7" ht="51.75" customHeight="1">
      <c r="A12" s="432"/>
      <c r="B12" s="148" t="s">
        <v>70</v>
      </c>
      <c r="C12" s="150" t="s">
        <v>277</v>
      </c>
      <c r="D12" s="290"/>
      <c r="E12" s="293"/>
      <c r="F12" s="291"/>
      <c r="G12" s="301"/>
    </row>
    <row r="13" spans="1:7" ht="43.5" customHeight="1">
      <c r="A13" s="432"/>
      <c r="B13" s="148" t="s">
        <v>71</v>
      </c>
      <c r="C13" s="150" t="s">
        <v>279</v>
      </c>
      <c r="D13" s="292"/>
      <c r="E13" s="293"/>
      <c r="F13" s="294"/>
      <c r="G13" s="301"/>
    </row>
    <row r="14" spans="1:7" ht="43.5" customHeight="1">
      <c r="A14" s="432"/>
      <c r="B14" s="148" t="s">
        <v>72</v>
      </c>
      <c r="C14" s="150" t="s">
        <v>281</v>
      </c>
      <c r="D14" s="292"/>
      <c r="E14" s="293"/>
      <c r="F14" s="294"/>
      <c r="G14" s="301"/>
    </row>
    <row r="15" spans="1:7" ht="43.5" customHeight="1">
      <c r="A15" s="432"/>
      <c r="B15" s="148" t="s">
        <v>73</v>
      </c>
      <c r="C15" s="151" t="s">
        <v>278</v>
      </c>
      <c r="D15" s="292"/>
      <c r="E15" s="293"/>
      <c r="F15" s="294"/>
      <c r="G15" s="301"/>
    </row>
    <row r="16" spans="1:7" ht="43.5" customHeight="1">
      <c r="A16" s="432"/>
      <c r="B16" s="152" t="s">
        <v>74</v>
      </c>
      <c r="C16" s="150" t="s">
        <v>291</v>
      </c>
      <c r="D16" s="292"/>
      <c r="E16" s="293"/>
      <c r="F16" s="294"/>
      <c r="G16" s="301"/>
    </row>
    <row r="17" spans="1:7" ht="43.5" customHeight="1">
      <c r="A17" s="432"/>
      <c r="B17" s="152" t="s">
        <v>75</v>
      </c>
      <c r="C17" s="150" t="s">
        <v>280</v>
      </c>
      <c r="D17" s="292"/>
      <c r="E17" s="293"/>
      <c r="F17" s="294"/>
      <c r="G17" s="301"/>
    </row>
    <row r="18" spans="1:7" ht="135.75" customHeight="1">
      <c r="A18" s="432"/>
      <c r="B18" s="152" t="s">
        <v>76</v>
      </c>
      <c r="C18" s="150" t="s">
        <v>282</v>
      </c>
      <c r="D18" s="290"/>
      <c r="E18" s="293"/>
      <c r="F18" s="291"/>
      <c r="G18" s="301"/>
    </row>
    <row r="19" spans="1:7" ht="36" customHeight="1">
      <c r="A19" s="432"/>
      <c r="B19" s="152" t="s">
        <v>77</v>
      </c>
      <c r="C19" s="150" t="s">
        <v>288</v>
      </c>
      <c r="D19" s="292"/>
      <c r="E19" s="293"/>
      <c r="F19" s="294"/>
      <c r="G19" s="301"/>
    </row>
    <row r="20" spans="1:7" ht="38.25" customHeight="1">
      <c r="A20" s="432"/>
      <c r="B20" s="152" t="s">
        <v>78</v>
      </c>
      <c r="C20" s="150" t="s">
        <v>289</v>
      </c>
      <c r="D20" s="292"/>
      <c r="E20" s="293"/>
      <c r="F20" s="294"/>
      <c r="G20" s="301"/>
    </row>
    <row r="21" spans="1:7" ht="57.75" customHeight="1">
      <c r="A21" s="432"/>
      <c r="B21" s="152" t="s">
        <v>79</v>
      </c>
      <c r="C21" s="150" t="s">
        <v>290</v>
      </c>
      <c r="D21" s="292"/>
      <c r="E21" s="293"/>
      <c r="F21" s="294"/>
      <c r="G21" s="301"/>
    </row>
    <row r="22" spans="1:7" ht="40.5" customHeight="1">
      <c r="A22" s="432"/>
      <c r="B22" s="152" t="s">
        <v>80</v>
      </c>
      <c r="C22" s="150" t="s">
        <v>283</v>
      </c>
      <c r="D22" s="292"/>
      <c r="E22" s="293"/>
      <c r="F22" s="294"/>
      <c r="G22" s="301"/>
    </row>
    <row r="23" spans="1:7" ht="40.5" customHeight="1">
      <c r="A23" s="432"/>
      <c r="B23" s="152" t="s">
        <v>81</v>
      </c>
      <c r="C23" s="150" t="s">
        <v>167</v>
      </c>
      <c r="D23" s="292"/>
      <c r="E23" s="293"/>
      <c r="F23" s="294"/>
      <c r="G23" s="301"/>
    </row>
    <row r="24" spans="1:7" ht="58.5" customHeight="1" thickBot="1">
      <c r="A24" s="433"/>
      <c r="B24" s="302" t="s">
        <v>82</v>
      </c>
      <c r="C24" s="303" t="s">
        <v>168</v>
      </c>
      <c r="D24" s="304"/>
      <c r="E24" s="305"/>
      <c r="F24" s="306"/>
      <c r="G24" s="307"/>
    </row>
  </sheetData>
  <sheetProtection algorithmName="SHA-512" hashValue="7sts52KxDf2Vi6DauFXxpur2oDG+90aVZ932WBg5g+2ZWzYc2fj+huE0+I9V9N64y4gUhJ/YCR/kT5cFMF7BHg==" saltValue="DssC6BTFSoqX2oL/5V2KgQ==" spinCount="100000" sheet="1" objects="1" scenarios="1" formatColumns="0" formatRows="0"/>
  <mergeCells count="7">
    <mergeCell ref="A1:E2"/>
    <mergeCell ref="F3:G3"/>
    <mergeCell ref="A5:A24"/>
    <mergeCell ref="A3:A4"/>
    <mergeCell ref="B3:B4"/>
    <mergeCell ref="C3:C4"/>
    <mergeCell ref="D3:E3"/>
  </mergeCells>
  <phoneticPr fontId="13" type="noConversion"/>
  <dataValidations count="1">
    <dataValidation type="list" allowBlank="1" showInputMessage="1" showErrorMessage="1" sqref="F5:F24 D5:D24" xr:uid="{B52E1936-1C9E-4B2A-8A15-E3B6DA08FB5F}">
      <formula1>"YES, NO, N/A"</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B0FE-582B-4294-B7FA-5CD8D951B385}">
  <sheetPr>
    <tabColor rgb="FFFF5D5D"/>
  </sheetPr>
  <dimension ref="A1:AG59"/>
  <sheetViews>
    <sheetView showGridLines="0" topLeftCell="I1" zoomScale="60" zoomScaleNormal="60" workbookViewId="0">
      <selection activeCell="AA2" sqref="AA2:AC2"/>
    </sheetView>
  </sheetViews>
  <sheetFormatPr defaultRowHeight="15"/>
  <cols>
    <col min="1" max="1" width="29.7109375" customWidth="1"/>
    <col min="2" max="3" width="13.140625" customWidth="1"/>
    <col min="4" max="4" width="19.85546875" customWidth="1"/>
    <col min="5" max="5" width="13.140625" customWidth="1"/>
    <col min="6" max="6" width="15.7109375" customWidth="1"/>
    <col min="7" max="9" width="13.140625" customWidth="1"/>
    <col min="10" max="10" width="19.140625" customWidth="1"/>
    <col min="11" max="14" width="13.140625" customWidth="1"/>
    <col min="15" max="16" width="8.7109375" customWidth="1"/>
    <col min="17" max="17" width="20.42578125" customWidth="1"/>
    <col min="18" max="18" width="11" customWidth="1"/>
    <col min="19" max="19" width="18.7109375" customWidth="1"/>
    <col min="20" max="21" width="14" customWidth="1"/>
    <col min="22" max="22" width="14.85546875" customWidth="1"/>
    <col min="24" max="24" width="16.7109375" customWidth="1"/>
    <col min="25" max="25" width="21.140625" customWidth="1"/>
    <col min="16379" max="16379" width="9.140625" bestFit="1" customWidth="1"/>
    <col min="16380" max="16384" width="9.140625" customWidth="1"/>
  </cols>
  <sheetData>
    <row r="1" spans="1:33" s="29" customFormat="1" ht="45" customHeight="1">
      <c r="A1" s="168"/>
      <c r="B1" s="169"/>
      <c r="C1" s="462" t="s">
        <v>287</v>
      </c>
      <c r="D1" s="463"/>
      <c r="E1" s="463"/>
      <c r="F1" s="463"/>
      <c r="G1" s="463"/>
      <c r="H1" s="463"/>
      <c r="I1" s="463"/>
      <c r="J1" s="463"/>
      <c r="K1" s="463"/>
      <c r="L1" s="463"/>
      <c r="M1" s="463"/>
      <c r="N1" s="463"/>
      <c r="O1" s="463"/>
      <c r="P1" s="463"/>
      <c r="Q1" s="463"/>
      <c r="R1" s="463"/>
      <c r="S1" s="463"/>
      <c r="T1" s="463"/>
      <c r="U1" s="463"/>
      <c r="V1" s="463"/>
      <c r="W1" s="463"/>
      <c r="X1" s="464"/>
      <c r="Y1" s="460" t="s">
        <v>1</v>
      </c>
      <c r="Z1" s="442"/>
      <c r="AA1" s="442" t="str">
        <f>'HISTORY OF CHANGES'!F1</f>
        <v>Revision E</v>
      </c>
      <c r="AB1" s="442"/>
      <c r="AC1" s="443"/>
    </row>
    <row r="2" spans="1:33" s="29" customFormat="1" ht="45" customHeight="1" thickBot="1">
      <c r="A2" s="170"/>
      <c r="B2" s="171"/>
      <c r="C2" s="465" t="s">
        <v>286</v>
      </c>
      <c r="D2" s="466"/>
      <c r="E2" s="466"/>
      <c r="F2" s="466"/>
      <c r="G2" s="466"/>
      <c r="H2" s="466"/>
      <c r="I2" s="466"/>
      <c r="J2" s="466"/>
      <c r="K2" s="466"/>
      <c r="L2" s="466"/>
      <c r="M2" s="466"/>
      <c r="N2" s="466"/>
      <c r="O2" s="466"/>
      <c r="P2" s="466"/>
      <c r="Q2" s="466"/>
      <c r="R2" s="466"/>
      <c r="S2" s="466"/>
      <c r="T2" s="466"/>
      <c r="U2" s="466"/>
      <c r="V2" s="466"/>
      <c r="W2" s="466"/>
      <c r="X2" s="467"/>
      <c r="Y2" s="461" t="s">
        <v>2</v>
      </c>
      <c r="Z2" s="444"/>
      <c r="AA2" s="444" t="s">
        <v>150</v>
      </c>
      <c r="AB2" s="444"/>
      <c r="AC2" s="445"/>
    </row>
    <row r="3" spans="1:33" s="29" customFormat="1" ht="17.100000000000001" customHeight="1" thickBot="1">
      <c r="A3" s="498"/>
      <c r="B3" s="499"/>
      <c r="C3" s="499"/>
      <c r="D3" s="499"/>
      <c r="E3" s="499"/>
      <c r="F3" s="499"/>
      <c r="G3" s="499"/>
      <c r="H3" s="499"/>
      <c r="I3" s="499"/>
      <c r="J3" s="499"/>
      <c r="K3" s="499"/>
      <c r="L3" s="499"/>
      <c r="M3" s="499"/>
      <c r="N3" s="500"/>
      <c r="O3" s="221"/>
      <c r="P3" s="221"/>
      <c r="Q3" s="446"/>
      <c r="R3" s="447"/>
      <c r="S3" s="447"/>
      <c r="T3" s="447"/>
      <c r="U3" s="447"/>
      <c r="V3" s="447"/>
      <c r="W3" s="447"/>
      <c r="X3" s="447"/>
      <c r="Y3" s="447"/>
      <c r="Z3" s="447"/>
      <c r="AA3" s="447"/>
      <c r="AB3" s="447"/>
      <c r="AC3" s="448"/>
      <c r="AD3" s="220"/>
      <c r="AE3" s="220"/>
      <c r="AF3" s="220"/>
      <c r="AG3" s="220"/>
    </row>
    <row r="4" spans="1:33" s="29" customFormat="1" ht="34.5" customHeight="1">
      <c r="A4" s="367" t="s">
        <v>205</v>
      </c>
      <c r="B4" s="368"/>
      <c r="C4" s="368"/>
      <c r="D4" s="368"/>
      <c r="E4" s="368"/>
      <c r="F4" s="368"/>
      <c r="G4" s="368"/>
      <c r="H4" s="368"/>
      <c r="I4" s="368"/>
      <c r="J4" s="368"/>
      <c r="K4" s="368"/>
      <c r="L4" s="368"/>
      <c r="M4" s="368"/>
      <c r="N4" s="457"/>
      <c r="Q4" s="367" t="s">
        <v>206</v>
      </c>
      <c r="R4" s="368"/>
      <c r="S4" s="368"/>
      <c r="T4" s="368"/>
      <c r="U4" s="368"/>
      <c r="V4" s="368"/>
      <c r="W4" s="368"/>
      <c r="X4" s="368"/>
      <c r="Y4" s="368"/>
      <c r="Z4" s="368"/>
      <c r="AA4" s="368"/>
      <c r="AB4" s="368"/>
      <c r="AC4" s="457"/>
      <c r="AD4" s="119"/>
    </row>
    <row r="5" spans="1:33" s="29" customFormat="1" ht="17.100000000000001" customHeight="1" thickBot="1">
      <c r="A5" s="125"/>
      <c r="B5" s="123"/>
      <c r="C5" s="123"/>
      <c r="D5" s="123"/>
      <c r="E5" s="123"/>
      <c r="F5" s="123"/>
      <c r="G5" s="123"/>
      <c r="H5" s="123"/>
      <c r="I5" s="123"/>
      <c r="J5" s="123"/>
      <c r="K5" s="123"/>
      <c r="L5" s="123"/>
      <c r="M5" s="123"/>
      <c r="N5" s="97"/>
      <c r="Q5" s="125"/>
      <c r="R5" s="123"/>
      <c r="S5" s="123"/>
      <c r="T5" s="123"/>
      <c r="U5" s="123"/>
      <c r="V5" s="123"/>
      <c r="W5" s="123"/>
      <c r="X5" s="123"/>
      <c r="Y5" s="123"/>
      <c r="Z5" s="123"/>
      <c r="AA5" s="123"/>
      <c r="AB5" s="123"/>
      <c r="AC5" s="97"/>
    </row>
    <row r="6" spans="1:33" ht="54.6" customHeight="1" thickBot="1">
      <c r="A6" s="451" t="s">
        <v>96</v>
      </c>
      <c r="B6" s="452"/>
      <c r="C6" s="452"/>
      <c r="D6" s="452"/>
      <c r="E6" s="452"/>
      <c r="F6" s="453"/>
      <c r="G6" s="98"/>
      <c r="H6" s="98"/>
      <c r="I6" s="111" t="s">
        <v>204</v>
      </c>
      <c r="J6" s="503" t="s">
        <v>103</v>
      </c>
      <c r="K6" s="503"/>
      <c r="L6" s="503"/>
      <c r="M6" s="503"/>
      <c r="N6" s="504"/>
      <c r="Q6" s="451" t="s">
        <v>97</v>
      </c>
      <c r="R6" s="452"/>
      <c r="S6" s="452"/>
      <c r="T6" s="452"/>
      <c r="U6" s="452"/>
      <c r="V6" s="453"/>
      <c r="W6" s="98"/>
      <c r="X6" s="72" t="s">
        <v>204</v>
      </c>
      <c r="Y6" s="454" t="s">
        <v>103</v>
      </c>
      <c r="Z6" s="455"/>
      <c r="AA6" s="455"/>
      <c r="AB6" s="456"/>
      <c r="AC6" s="101"/>
    </row>
    <row r="7" spans="1:33" ht="37.5" customHeight="1">
      <c r="A7" s="501" t="s">
        <v>285</v>
      </c>
      <c r="B7" s="487" t="s">
        <v>98</v>
      </c>
      <c r="C7" s="488"/>
      <c r="D7" s="489" t="s">
        <v>99</v>
      </c>
      <c r="E7" s="490"/>
      <c r="F7" s="458" t="s">
        <v>200</v>
      </c>
      <c r="G7" s="98"/>
      <c r="H7" s="98"/>
      <c r="I7" s="102" t="s">
        <v>197</v>
      </c>
      <c r="J7" s="468" t="s">
        <v>171</v>
      </c>
      <c r="K7" s="468"/>
      <c r="L7" s="468"/>
      <c r="M7" s="468"/>
      <c r="N7" s="469"/>
      <c r="Q7" s="449" t="s">
        <v>285</v>
      </c>
      <c r="R7" s="487" t="s">
        <v>98</v>
      </c>
      <c r="S7" s="488"/>
      <c r="T7" s="489" t="s">
        <v>99</v>
      </c>
      <c r="U7" s="490"/>
      <c r="V7" s="458" t="s">
        <v>201</v>
      </c>
      <c r="W7" s="98"/>
      <c r="X7" s="73" t="s">
        <v>197</v>
      </c>
      <c r="Y7" s="472" t="s">
        <v>171</v>
      </c>
      <c r="Z7" s="473"/>
      <c r="AA7" s="473"/>
      <c r="AB7" s="474"/>
      <c r="AC7" s="101"/>
    </row>
    <row r="8" spans="1:33" ht="43.5" customHeight="1">
      <c r="A8" s="502"/>
      <c r="B8" s="204" t="s">
        <v>100</v>
      </c>
      <c r="C8" s="164" t="s">
        <v>101</v>
      </c>
      <c r="D8" s="165" t="s">
        <v>100</v>
      </c>
      <c r="E8" s="205" t="s">
        <v>101</v>
      </c>
      <c r="F8" s="459"/>
      <c r="G8" s="98"/>
      <c r="H8" s="98"/>
      <c r="I8" s="103" t="s">
        <v>196</v>
      </c>
      <c r="J8" s="468" t="s">
        <v>104</v>
      </c>
      <c r="K8" s="468"/>
      <c r="L8" s="468"/>
      <c r="M8" s="468"/>
      <c r="N8" s="469"/>
      <c r="Q8" s="450"/>
      <c r="R8" s="204" t="s">
        <v>100</v>
      </c>
      <c r="S8" s="164" t="s">
        <v>101</v>
      </c>
      <c r="T8" s="165" t="s">
        <v>100</v>
      </c>
      <c r="U8" s="205" t="s">
        <v>101</v>
      </c>
      <c r="V8" s="459"/>
      <c r="W8" s="98"/>
      <c r="X8" s="74" t="s">
        <v>196</v>
      </c>
      <c r="Y8" s="472" t="s">
        <v>104</v>
      </c>
      <c r="Z8" s="473"/>
      <c r="AA8" s="473"/>
      <c r="AB8" s="474"/>
      <c r="AC8" s="101"/>
    </row>
    <row r="9" spans="1:33" ht="49.5" customHeight="1">
      <c r="A9" s="130" t="s">
        <v>56</v>
      </c>
      <c r="B9" s="113">
        <f>COUNTIF('FULL AUDIT'!D6:D61,"YES")</f>
        <v>0</v>
      </c>
      <c r="C9" s="114">
        <f>B9*0.56</f>
        <v>0</v>
      </c>
      <c r="D9" s="84">
        <f>COUNTIF('FULL AUDIT'!F6:F61,"YES")</f>
        <v>0</v>
      </c>
      <c r="E9" s="87">
        <f>D9*0.56</f>
        <v>0</v>
      </c>
      <c r="F9" s="459"/>
      <c r="G9" s="98"/>
      <c r="H9" s="98"/>
      <c r="I9" s="104" t="s">
        <v>195</v>
      </c>
      <c r="J9" s="468" t="s">
        <v>105</v>
      </c>
      <c r="K9" s="468"/>
      <c r="L9" s="468"/>
      <c r="M9" s="468"/>
      <c r="N9" s="469"/>
      <c r="Q9" s="207" t="s">
        <v>56</v>
      </c>
      <c r="R9" s="113">
        <f>COUNTIF('CAPACITY AUDIT'!D5:D24,"YES")</f>
        <v>0</v>
      </c>
      <c r="S9" s="114">
        <f>R9*5</f>
        <v>0</v>
      </c>
      <c r="T9" s="84">
        <f>COUNTIF('CAPACITY AUDIT'!F5:F24,"YES")</f>
        <v>0</v>
      </c>
      <c r="U9" s="87">
        <f>T9*5</f>
        <v>0</v>
      </c>
      <c r="V9" s="459"/>
      <c r="W9" s="98"/>
      <c r="X9" s="75" t="s">
        <v>195</v>
      </c>
      <c r="Y9" s="472" t="s">
        <v>105</v>
      </c>
      <c r="Z9" s="473"/>
      <c r="AA9" s="473"/>
      <c r="AB9" s="474"/>
      <c r="AC9" s="101"/>
    </row>
    <row r="10" spans="1:33" ht="36" customHeight="1" thickBot="1">
      <c r="A10" s="130" t="s">
        <v>57</v>
      </c>
      <c r="B10" s="113">
        <f>COUNTIF('FULL AUDIT'!D6:D61,"NO")</f>
        <v>0</v>
      </c>
      <c r="C10" s="114">
        <f>B10*0</f>
        <v>0</v>
      </c>
      <c r="D10" s="84">
        <f>COUNTIF('FULL AUDIT'!F6:F61,"NO")</f>
        <v>0</v>
      </c>
      <c r="E10" s="87">
        <f>D10*0</f>
        <v>0</v>
      </c>
      <c r="F10" s="459"/>
      <c r="G10" s="98"/>
      <c r="H10" s="98"/>
      <c r="I10" s="112" t="s">
        <v>194</v>
      </c>
      <c r="J10" s="470" t="s">
        <v>107</v>
      </c>
      <c r="K10" s="470"/>
      <c r="L10" s="470"/>
      <c r="M10" s="470"/>
      <c r="N10" s="471"/>
      <c r="Q10" s="207" t="s">
        <v>57</v>
      </c>
      <c r="R10" s="113">
        <f>COUNTIF('CAPACITY AUDIT'!D5:D24,"NO")</f>
        <v>0</v>
      </c>
      <c r="S10" s="114">
        <f>R10*0</f>
        <v>0</v>
      </c>
      <c r="T10" s="84">
        <f>COUNTIF('CAPACITY AUDIT'!F5:F24,"NO")</f>
        <v>0</v>
      </c>
      <c r="U10" s="87">
        <f>T10*0</f>
        <v>0</v>
      </c>
      <c r="V10" s="459"/>
      <c r="W10" s="98"/>
      <c r="X10" s="76" t="s">
        <v>194</v>
      </c>
      <c r="Y10" s="472" t="s">
        <v>107</v>
      </c>
      <c r="Z10" s="473"/>
      <c r="AA10" s="473"/>
      <c r="AB10" s="474"/>
      <c r="AC10" s="101"/>
    </row>
    <row r="11" spans="1:33" ht="39" customHeight="1">
      <c r="A11" s="130" t="s">
        <v>11</v>
      </c>
      <c r="B11" s="113">
        <f>COUNTIF('FULL AUDIT'!D6:D61,"N/A")</f>
        <v>0</v>
      </c>
      <c r="C11" s="114">
        <f>B11*0</f>
        <v>0</v>
      </c>
      <c r="D11" s="84">
        <f>COUNTIF('FULL AUDIT'!F6:F61,"N/A")</f>
        <v>0</v>
      </c>
      <c r="E11" s="87">
        <f>D11*0.56</f>
        <v>0</v>
      </c>
      <c r="F11" s="459"/>
      <c r="G11" s="98"/>
      <c r="H11" s="98"/>
      <c r="I11" s="98" t="s">
        <v>170</v>
      </c>
      <c r="J11" s="98"/>
      <c r="K11" s="98"/>
      <c r="L11" s="98"/>
      <c r="M11" s="98"/>
      <c r="N11" s="101"/>
      <c r="Q11" s="207" t="s">
        <v>11</v>
      </c>
      <c r="R11" s="113">
        <f>COUNTIF('CAPACITY AUDIT'!D5:D24,"N/A")</f>
        <v>0</v>
      </c>
      <c r="S11" s="114">
        <f>R11*0</f>
        <v>0</v>
      </c>
      <c r="T11" s="84">
        <f>COUNTIF('CAPACITY AUDIT'!F5:F24,"N/A")</f>
        <v>0</v>
      </c>
      <c r="U11" s="87">
        <f>T11*0</f>
        <v>0</v>
      </c>
      <c r="V11" s="459"/>
      <c r="W11" s="98"/>
      <c r="X11" s="98" t="s">
        <v>169</v>
      </c>
      <c r="Y11" s="98"/>
      <c r="Z11" s="98"/>
      <c r="AA11" s="98"/>
      <c r="AB11" s="98"/>
      <c r="AC11" s="101"/>
    </row>
    <row r="12" spans="1:33" s="26" customFormat="1" ht="30.75" customHeight="1" thickBot="1">
      <c r="A12" s="131" t="s">
        <v>102</v>
      </c>
      <c r="B12" s="132">
        <f>SUM(B9:B11)</f>
        <v>0</v>
      </c>
      <c r="C12" s="90" t="e">
        <f>C9/((B12-B11)*0.56)</f>
        <v>#DIV/0!</v>
      </c>
      <c r="D12" s="133">
        <f>SUM(D9:D11)</f>
        <v>0</v>
      </c>
      <c r="E12" s="206" t="e">
        <f>E9/((D12-D11)*0.56)</f>
        <v>#DIV/0!</v>
      </c>
      <c r="F12" s="459"/>
      <c r="G12" s="99"/>
      <c r="H12" s="99"/>
      <c r="I12" s="123" t="s">
        <v>198</v>
      </c>
      <c r="J12" s="229">
        <f>56/100</f>
        <v>0.56000000000000005</v>
      </c>
      <c r="K12" s="99"/>
      <c r="L12" s="99"/>
      <c r="M12" s="99"/>
      <c r="N12" s="126"/>
      <c r="Q12" s="208" t="s">
        <v>102</v>
      </c>
      <c r="R12" s="132">
        <f>SUM(R9:R11)</f>
        <v>0</v>
      </c>
      <c r="S12" s="90" t="e">
        <f>S9/((R12-R11)*5)</f>
        <v>#DIV/0!</v>
      </c>
      <c r="T12" s="133">
        <f>SUM(T9:T11)</f>
        <v>0</v>
      </c>
      <c r="U12" s="206" t="e">
        <f>U9/((T12-T11)*5)</f>
        <v>#DIV/0!</v>
      </c>
      <c r="V12" s="459"/>
      <c r="W12" s="99"/>
      <c r="X12" s="123" t="s">
        <v>198</v>
      </c>
      <c r="Y12" s="123">
        <f>100/20</f>
        <v>5</v>
      </c>
      <c r="Z12" s="99"/>
      <c r="AA12" s="99"/>
      <c r="AB12" s="99"/>
      <c r="AC12" s="126"/>
    </row>
    <row r="13" spans="1:33" ht="14.45" customHeight="1">
      <c r="A13" s="125"/>
      <c r="B13" s="123"/>
      <c r="C13" s="123"/>
      <c r="D13" s="123"/>
      <c r="E13" s="123"/>
      <c r="F13" s="123"/>
      <c r="G13" s="98"/>
      <c r="H13" s="98"/>
      <c r="I13" s="123" t="s">
        <v>199</v>
      </c>
      <c r="J13" s="229">
        <v>0</v>
      </c>
      <c r="K13" s="98"/>
      <c r="L13" s="98"/>
      <c r="M13" s="98"/>
      <c r="N13" s="101"/>
      <c r="Q13" s="100"/>
      <c r="R13" s="98"/>
      <c r="S13" s="98"/>
      <c r="T13" s="98"/>
      <c r="U13" s="98"/>
      <c r="V13" s="98"/>
      <c r="W13" s="98"/>
      <c r="X13" s="123" t="s">
        <v>199</v>
      </c>
      <c r="Y13" s="123">
        <v>0</v>
      </c>
      <c r="Z13" s="98"/>
      <c r="AA13" s="98"/>
      <c r="AB13" s="98"/>
      <c r="AC13" s="101"/>
    </row>
    <row r="14" spans="1:33" ht="14.45" customHeight="1" thickBot="1">
      <c r="A14" s="100"/>
      <c r="B14" s="98"/>
      <c r="C14" s="98"/>
      <c r="D14" s="98"/>
      <c r="E14" s="98"/>
      <c r="F14" s="98"/>
      <c r="G14" s="98"/>
      <c r="H14" s="98"/>
      <c r="I14" s="98"/>
      <c r="J14" s="98"/>
      <c r="K14" s="98"/>
      <c r="L14" s="98"/>
      <c r="M14" s="98"/>
      <c r="N14" s="101"/>
      <c r="O14" s="89"/>
      <c r="P14" s="89"/>
      <c r="Q14" s="100"/>
      <c r="R14" s="98"/>
      <c r="S14" s="98"/>
      <c r="T14" s="98"/>
      <c r="U14" s="98"/>
      <c r="V14" s="118"/>
      <c r="W14" s="98"/>
      <c r="X14" s="98"/>
      <c r="Y14" s="98"/>
      <c r="Z14" s="98"/>
      <c r="AA14" s="98"/>
      <c r="AB14" s="98"/>
      <c r="AC14" s="101"/>
    </row>
    <row r="15" spans="1:33" ht="23.25" customHeight="1">
      <c r="A15" s="100"/>
      <c r="B15" s="94"/>
      <c r="C15" s="494" t="s">
        <v>157</v>
      </c>
      <c r="D15" s="495"/>
      <c r="E15" s="495"/>
      <c r="F15" s="495"/>
      <c r="G15" s="495"/>
      <c r="H15" s="496"/>
      <c r="I15" s="497" t="s">
        <v>158</v>
      </c>
      <c r="J15" s="495"/>
      <c r="K15" s="495"/>
      <c r="L15" s="495"/>
      <c r="M15" s="495"/>
      <c r="N15" s="496"/>
      <c r="Q15" s="105"/>
      <c r="R15" s="491" t="s">
        <v>157</v>
      </c>
      <c r="S15" s="492"/>
      <c r="T15" s="492"/>
      <c r="U15" s="492"/>
      <c r="V15" s="492"/>
      <c r="W15" s="493"/>
      <c r="X15" s="491" t="s">
        <v>158</v>
      </c>
      <c r="Y15" s="492"/>
      <c r="Z15" s="492"/>
      <c r="AA15" s="492"/>
      <c r="AB15" s="492"/>
      <c r="AC15" s="493"/>
    </row>
    <row r="16" spans="1:33" ht="56.25" customHeight="1">
      <c r="A16" s="116"/>
      <c r="B16" s="212" t="s">
        <v>183</v>
      </c>
      <c r="C16" s="209" t="s">
        <v>184</v>
      </c>
      <c r="D16" s="91" t="s">
        <v>203</v>
      </c>
      <c r="E16" s="92" t="s">
        <v>193</v>
      </c>
      <c r="F16" s="92" t="s">
        <v>190</v>
      </c>
      <c r="G16" s="92" t="s">
        <v>189</v>
      </c>
      <c r="H16" s="93" t="s">
        <v>191</v>
      </c>
      <c r="I16" s="289" t="s">
        <v>185</v>
      </c>
      <c r="J16" s="91" t="s">
        <v>202</v>
      </c>
      <c r="K16" s="92" t="s">
        <v>192</v>
      </c>
      <c r="L16" s="92" t="s">
        <v>186</v>
      </c>
      <c r="M16" s="92" t="s">
        <v>187</v>
      </c>
      <c r="N16" s="93" t="s">
        <v>188</v>
      </c>
      <c r="Q16" s="117" t="s">
        <v>183</v>
      </c>
      <c r="R16" s="127" t="s">
        <v>184</v>
      </c>
      <c r="S16" s="124" t="s">
        <v>203</v>
      </c>
      <c r="T16" s="166" t="s">
        <v>193</v>
      </c>
      <c r="U16" s="166" t="s">
        <v>190</v>
      </c>
      <c r="V16" s="166" t="s">
        <v>189</v>
      </c>
      <c r="W16" s="167" t="s">
        <v>191</v>
      </c>
      <c r="X16" s="127" t="s">
        <v>185</v>
      </c>
      <c r="Y16" s="124" t="s">
        <v>202</v>
      </c>
      <c r="Z16" s="166" t="s">
        <v>192</v>
      </c>
      <c r="AA16" s="166" t="s">
        <v>186</v>
      </c>
      <c r="AB16" s="166" t="s">
        <v>187</v>
      </c>
      <c r="AC16" s="167" t="s">
        <v>188</v>
      </c>
    </row>
    <row r="17" spans="1:29" ht="28.5" customHeight="1" thickBot="1">
      <c r="A17" s="117" t="s">
        <v>172</v>
      </c>
      <c r="B17" s="213">
        <v>7</v>
      </c>
      <c r="C17" s="214">
        <f>COUNTIF('FULL AUDIT'!D6:D12,"YES")</f>
        <v>0</v>
      </c>
      <c r="D17" s="288">
        <f t="shared" ref="D17:D24" si="0">C17/B17</f>
        <v>0</v>
      </c>
      <c r="E17" s="85">
        <f>COUNTIF('FULL AUDIT'!D6:D12,"NO")</f>
        <v>0</v>
      </c>
      <c r="F17" s="96">
        <f>E17/(B17)</f>
        <v>0</v>
      </c>
      <c r="G17" s="85">
        <f>COUNTIF('FULL AUDIT'!D6:D12,"N/A")</f>
        <v>0</v>
      </c>
      <c r="H17" s="95">
        <f>G17/(B17)</f>
        <v>0</v>
      </c>
      <c r="I17" s="286">
        <f>COUNTIF('FULL AUDIT'!F6:F12,"YES")</f>
        <v>0</v>
      </c>
      <c r="J17" s="115">
        <f>(I17)/(B17)</f>
        <v>0</v>
      </c>
      <c r="K17" s="84">
        <f>COUNTIF('FULL AUDIT'!F6:F12,"NO")</f>
        <v>0</v>
      </c>
      <c r="L17" s="115">
        <f>K17/(B17)</f>
        <v>0</v>
      </c>
      <c r="M17" s="84">
        <f>COUNTIF('FULL AUDIT'!F6:F12,"N/A")</f>
        <v>0</v>
      </c>
      <c r="N17" s="121">
        <f>M17/B17</f>
        <v>0</v>
      </c>
      <c r="Q17" s="222">
        <v>20</v>
      </c>
      <c r="R17" s="223">
        <f>COUNTIF('CAPACITY AUDIT'!D5:D24,"YES")</f>
        <v>0</v>
      </c>
      <c r="S17" s="224">
        <f>R17/Q17</f>
        <v>0</v>
      </c>
      <c r="T17" s="225">
        <f>COUNTIF('CAPACITY AUDIT'!D5:D24,"NO")</f>
        <v>0</v>
      </c>
      <c r="U17" s="224">
        <f>T17/Q17</f>
        <v>0</v>
      </c>
      <c r="V17" s="225">
        <f>COUNTIF('CAPACITY AUDIT'!D5:D24,"N/A")</f>
        <v>0</v>
      </c>
      <c r="W17" s="226">
        <f>V17/Q17</f>
        <v>0</v>
      </c>
      <c r="X17" s="210">
        <f>COUNTIF('CAPACITY AUDIT'!F5:F24,"YES")</f>
        <v>0</v>
      </c>
      <c r="Y17" s="227">
        <f>X17/Q17</f>
        <v>0</v>
      </c>
      <c r="Z17" s="88">
        <f>COUNTIF('CAPACITY AUDIT'!F5:F24,"NO")</f>
        <v>0</v>
      </c>
      <c r="AA17" s="227">
        <f>Z17/Q17</f>
        <v>0</v>
      </c>
      <c r="AB17" s="88">
        <f>COUNTIF('CAPACITY AUDIT'!F5:F24,"N/A")</f>
        <v>0</v>
      </c>
      <c r="AC17" s="228">
        <f>AB17/Q17</f>
        <v>0</v>
      </c>
    </row>
    <row r="18" spans="1:29" ht="28.5" customHeight="1">
      <c r="A18" s="117" t="s">
        <v>179</v>
      </c>
      <c r="B18" s="213">
        <v>9</v>
      </c>
      <c r="C18" s="214">
        <f>COUNTIF('FULL AUDIT'!D13:D21,"YES")</f>
        <v>0</v>
      </c>
      <c r="D18" s="288">
        <f t="shared" si="0"/>
        <v>0</v>
      </c>
      <c r="E18" s="85">
        <f>COUNTIF('FULL AUDIT'!D13:D21,"NO")</f>
        <v>0</v>
      </c>
      <c r="F18" s="96">
        <f t="shared" ref="F18:F24" si="1">E18/(B18)</f>
        <v>0</v>
      </c>
      <c r="G18" s="85">
        <f>COUNTIF('FULL AUDIT'!D13:D21,"N/A")</f>
        <v>0</v>
      </c>
      <c r="H18" s="95">
        <f t="shared" ref="H18:H24" si="2">G18/(B18)</f>
        <v>0</v>
      </c>
      <c r="I18" s="286">
        <f>COUNTIF('FULL AUDIT'!F13:F21,"YES")</f>
        <v>0</v>
      </c>
      <c r="J18" s="115">
        <f t="shared" ref="J18:J24" si="3">(I18)/(B18)</f>
        <v>0</v>
      </c>
      <c r="K18" s="84">
        <f>COUNTIF('FULL AUDIT'!F13:F21,"NO")</f>
        <v>0</v>
      </c>
      <c r="L18" s="115">
        <f t="shared" ref="L18:L24" si="4">K18/(B18)</f>
        <v>0</v>
      </c>
      <c r="M18" s="84">
        <f>COUNTIF('FULL AUDIT'!F13:F21,"N/A")</f>
        <v>0</v>
      </c>
      <c r="N18" s="121">
        <f t="shared" ref="N18:N24" si="5">M18/B18</f>
        <v>0</v>
      </c>
      <c r="Q18" s="100"/>
      <c r="R18" s="98"/>
      <c r="S18" s="98"/>
      <c r="T18" s="98"/>
      <c r="U18" s="98"/>
      <c r="V18" s="98"/>
      <c r="W18" s="98"/>
      <c r="X18" s="98"/>
      <c r="Y18" s="98"/>
      <c r="Z18" s="98"/>
      <c r="AA18" s="98"/>
      <c r="AB18" s="98"/>
      <c r="AC18" s="101"/>
    </row>
    <row r="19" spans="1:29" ht="28.5" customHeight="1">
      <c r="A19" s="117" t="s">
        <v>173</v>
      </c>
      <c r="B19" s="213">
        <v>3</v>
      </c>
      <c r="C19" s="214">
        <f>COUNTIF('FULL AUDIT'!D22:D24,"YES")</f>
        <v>0</v>
      </c>
      <c r="D19" s="288">
        <f t="shared" si="0"/>
        <v>0</v>
      </c>
      <c r="E19" s="85">
        <f>COUNTIF('FULL AUDIT'!D22:D24,"NO")</f>
        <v>0</v>
      </c>
      <c r="F19" s="96">
        <f t="shared" si="1"/>
        <v>0</v>
      </c>
      <c r="G19" s="85">
        <f>COUNTIF('FULL AUDIT'!D22:D24,"N/A")</f>
        <v>0</v>
      </c>
      <c r="H19" s="95">
        <f t="shared" si="2"/>
        <v>0</v>
      </c>
      <c r="I19" s="286">
        <f>COUNTIF('FULL AUDIT'!F22:F24,"YES")</f>
        <v>0</v>
      </c>
      <c r="J19" s="115">
        <f t="shared" si="3"/>
        <v>0</v>
      </c>
      <c r="K19" s="84">
        <f>COUNTIF('FULL AUDIT'!F22:F24,"NO")</f>
        <v>0</v>
      </c>
      <c r="L19" s="115">
        <f t="shared" si="4"/>
        <v>0</v>
      </c>
      <c r="M19" s="84">
        <f>COUNTIF('FULL AUDIT'!F22:F24,"N/A")</f>
        <v>0</v>
      </c>
      <c r="N19" s="121">
        <f t="shared" si="5"/>
        <v>0</v>
      </c>
      <c r="Q19" s="100"/>
      <c r="R19" s="98"/>
      <c r="S19" s="98"/>
      <c r="T19" s="98"/>
      <c r="U19" s="98"/>
      <c r="V19" s="98"/>
      <c r="W19" s="98"/>
      <c r="X19" s="98"/>
      <c r="Y19" s="98"/>
      <c r="Z19" s="98"/>
      <c r="AA19" s="98"/>
      <c r="AB19" s="98"/>
      <c r="AC19" s="101"/>
    </row>
    <row r="20" spans="1:29" ht="28.5" customHeight="1">
      <c r="A20" s="117" t="s">
        <v>174</v>
      </c>
      <c r="B20" s="213">
        <v>15</v>
      </c>
      <c r="C20" s="214">
        <f>COUNTIF('FULL AUDIT'!D25:D39,"YES")</f>
        <v>0</v>
      </c>
      <c r="D20" s="288">
        <f t="shared" si="0"/>
        <v>0</v>
      </c>
      <c r="E20" s="85">
        <f>COUNTIF('FULL AUDIT'!D25:D39,"NO")</f>
        <v>0</v>
      </c>
      <c r="F20" s="96">
        <f t="shared" si="1"/>
        <v>0</v>
      </c>
      <c r="G20" s="85">
        <f>COUNTIF('FULL AUDIT'!D25:D39,"N/A")</f>
        <v>0</v>
      </c>
      <c r="H20" s="95">
        <f t="shared" si="2"/>
        <v>0</v>
      </c>
      <c r="I20" s="286">
        <f>COUNTIF('FULL AUDIT'!F25:F39,"YES")</f>
        <v>0</v>
      </c>
      <c r="J20" s="115">
        <f t="shared" si="3"/>
        <v>0</v>
      </c>
      <c r="K20" s="84">
        <f>COUNTIF('FULL AUDIT'!F25:F39,"NO")</f>
        <v>0</v>
      </c>
      <c r="L20" s="115">
        <f t="shared" si="4"/>
        <v>0</v>
      </c>
      <c r="M20" s="84">
        <f>COUNTIF('FULL AUDIT'!F25:F39,"N/A")</f>
        <v>0</v>
      </c>
      <c r="N20" s="121">
        <f t="shared" si="5"/>
        <v>0</v>
      </c>
      <c r="Q20" s="100"/>
      <c r="R20" s="98"/>
      <c r="S20" s="98"/>
      <c r="T20" s="98"/>
      <c r="U20" s="98"/>
      <c r="V20" s="98"/>
      <c r="W20" s="98"/>
      <c r="X20" s="98"/>
      <c r="Y20" s="98"/>
      <c r="Z20" s="98"/>
      <c r="AA20" s="98"/>
      <c r="AB20" s="98"/>
      <c r="AC20" s="101"/>
    </row>
    <row r="21" spans="1:29" ht="28.5" customHeight="1">
      <c r="A21" s="117" t="s">
        <v>175</v>
      </c>
      <c r="B21" s="213">
        <v>5</v>
      </c>
      <c r="C21" s="214">
        <f>COUNTIF('FULL AUDIT'!D40:D44,"YES")</f>
        <v>0</v>
      </c>
      <c r="D21" s="288">
        <f t="shared" si="0"/>
        <v>0</v>
      </c>
      <c r="E21" s="85">
        <f>COUNTIF('FULL AUDIT'!D40:D44,"NO")</f>
        <v>0</v>
      </c>
      <c r="F21" s="96">
        <f t="shared" si="1"/>
        <v>0</v>
      </c>
      <c r="G21" s="85">
        <f>COUNTIF('FULL AUDIT'!D40:D44,"N/A")</f>
        <v>0</v>
      </c>
      <c r="H21" s="95">
        <f t="shared" si="2"/>
        <v>0</v>
      </c>
      <c r="I21" s="286">
        <f>COUNTIF('FULL AUDIT'!F40:F44,"YES")</f>
        <v>0</v>
      </c>
      <c r="J21" s="115">
        <f t="shared" si="3"/>
        <v>0</v>
      </c>
      <c r="K21" s="84">
        <f>COUNTIF('FULL AUDIT'!F40:F44,"NO")</f>
        <v>0</v>
      </c>
      <c r="L21" s="115">
        <f t="shared" si="4"/>
        <v>0</v>
      </c>
      <c r="M21" s="84">
        <f>COUNTIF('FULL AUDIT'!F40:F44,"N/A")</f>
        <v>0</v>
      </c>
      <c r="N21" s="121">
        <f t="shared" si="5"/>
        <v>0</v>
      </c>
      <c r="Q21" s="100"/>
      <c r="R21" s="98"/>
      <c r="S21" s="98"/>
      <c r="T21" s="98"/>
      <c r="U21" s="98"/>
      <c r="V21" s="98"/>
      <c r="W21" s="98"/>
      <c r="X21" s="98"/>
      <c r="Y21" s="98"/>
      <c r="Z21" s="98"/>
      <c r="AA21" s="98"/>
      <c r="AB21" s="98"/>
      <c r="AC21" s="101"/>
    </row>
    <row r="22" spans="1:29" ht="28.5" customHeight="1">
      <c r="A22" s="117" t="s">
        <v>176</v>
      </c>
      <c r="B22" s="213">
        <v>4</v>
      </c>
      <c r="C22" s="214">
        <f>COUNTIF('FULL AUDIT'!D45:D48,"YES")</f>
        <v>0</v>
      </c>
      <c r="D22" s="288">
        <f t="shared" si="0"/>
        <v>0</v>
      </c>
      <c r="E22" s="85">
        <f>COUNTIF('FULL AUDIT'!D45:D48,"NO")</f>
        <v>0</v>
      </c>
      <c r="F22" s="96">
        <f t="shared" si="1"/>
        <v>0</v>
      </c>
      <c r="G22" s="85">
        <f>COUNTIF('FULL AUDIT'!D45:D48,"N/A")</f>
        <v>0</v>
      </c>
      <c r="H22" s="95">
        <f t="shared" si="2"/>
        <v>0</v>
      </c>
      <c r="I22" s="286">
        <f>COUNTIF('FULL AUDIT'!F45:F48,"YES")</f>
        <v>0</v>
      </c>
      <c r="J22" s="115">
        <f t="shared" si="3"/>
        <v>0</v>
      </c>
      <c r="K22" s="84">
        <f>COUNTIF('FULL AUDIT'!F45:F48,"NO")</f>
        <v>0</v>
      </c>
      <c r="L22" s="115">
        <f t="shared" si="4"/>
        <v>0</v>
      </c>
      <c r="M22" s="84">
        <f>COUNTIF('FULL AUDIT'!F45:F48,"N/A")</f>
        <v>0</v>
      </c>
      <c r="N22" s="121">
        <f t="shared" si="5"/>
        <v>0</v>
      </c>
      <c r="Q22" s="100"/>
      <c r="R22" s="98"/>
      <c r="S22" s="98"/>
      <c r="T22" s="98"/>
      <c r="U22" s="98"/>
      <c r="V22" s="98"/>
      <c r="W22" s="98"/>
      <c r="X22" s="98"/>
      <c r="Y22" s="98"/>
      <c r="Z22" s="98"/>
      <c r="AA22" s="98"/>
      <c r="AB22" s="98"/>
      <c r="AC22" s="101"/>
    </row>
    <row r="23" spans="1:29" ht="28.5" customHeight="1">
      <c r="A23" s="117" t="s">
        <v>177</v>
      </c>
      <c r="B23" s="213">
        <v>10</v>
      </c>
      <c r="C23" s="214">
        <f>COUNTIF('FULL AUDIT'!D49:D58,"YES")</f>
        <v>0</v>
      </c>
      <c r="D23" s="288">
        <f t="shared" si="0"/>
        <v>0</v>
      </c>
      <c r="E23" s="85">
        <f>COUNTIF('FULL AUDIT'!D49:D58,"NO")</f>
        <v>0</v>
      </c>
      <c r="F23" s="96">
        <f t="shared" si="1"/>
        <v>0</v>
      </c>
      <c r="G23" s="85">
        <f>COUNTIF('FULL AUDIT'!D49:D58,"N/A")</f>
        <v>0</v>
      </c>
      <c r="H23" s="95">
        <f t="shared" si="2"/>
        <v>0</v>
      </c>
      <c r="I23" s="286">
        <f>COUNTIF('FULL AUDIT'!F49:F58,"YES")</f>
        <v>0</v>
      </c>
      <c r="J23" s="115">
        <f t="shared" si="3"/>
        <v>0</v>
      </c>
      <c r="K23" s="84">
        <f>COUNTIF('FULL AUDIT'!F49:F58,"NO")</f>
        <v>0</v>
      </c>
      <c r="L23" s="115">
        <f t="shared" si="4"/>
        <v>0</v>
      </c>
      <c r="M23" s="84">
        <f>COUNTIF('FULL AUDIT'!F49:F58,"N/A")</f>
        <v>0</v>
      </c>
      <c r="N23" s="121">
        <f t="shared" si="5"/>
        <v>0</v>
      </c>
      <c r="Q23" s="100"/>
      <c r="R23" s="98"/>
      <c r="S23" s="98"/>
      <c r="T23" s="98"/>
      <c r="U23" s="98"/>
      <c r="V23" s="98"/>
      <c r="W23" s="98"/>
      <c r="X23" s="98"/>
      <c r="Y23" s="98"/>
      <c r="Z23" s="98"/>
      <c r="AA23" s="98"/>
      <c r="AB23" s="98"/>
      <c r="AC23" s="101"/>
    </row>
    <row r="24" spans="1:29" ht="33.75" customHeight="1" thickBot="1">
      <c r="A24" s="218" t="s">
        <v>180</v>
      </c>
      <c r="B24" s="213">
        <v>3</v>
      </c>
      <c r="C24" s="215">
        <f>COUNTIF('FULL AUDIT'!D59:D61,"YES")</f>
        <v>0</v>
      </c>
      <c r="D24" s="122">
        <f t="shared" si="0"/>
        <v>0</v>
      </c>
      <c r="E24" s="86">
        <f>COUNTIF('FULL AUDIT'!D59:D61,"NO")</f>
        <v>0</v>
      </c>
      <c r="F24" s="216">
        <f t="shared" si="1"/>
        <v>0</v>
      </c>
      <c r="G24" s="86">
        <f>COUNTIF('FULL AUDIT'!D59:D61,"N/A")</f>
        <v>0</v>
      </c>
      <c r="H24" s="217">
        <f t="shared" si="2"/>
        <v>0</v>
      </c>
      <c r="I24" s="287">
        <f>COUNTIF('FULL AUDIT'!F59:F61,"YES")</f>
        <v>0</v>
      </c>
      <c r="J24" s="120">
        <f t="shared" si="3"/>
        <v>0</v>
      </c>
      <c r="K24" s="88">
        <f>COUNTIF('FULL AUDIT'!F59:F61,"NO")</f>
        <v>0</v>
      </c>
      <c r="L24" s="120">
        <f t="shared" si="4"/>
        <v>0</v>
      </c>
      <c r="M24" s="88">
        <f>COUNTIF('FULL AUDIT'!F59:F61,"N/A")</f>
        <v>0</v>
      </c>
      <c r="N24" s="211">
        <f t="shared" si="5"/>
        <v>0</v>
      </c>
      <c r="Q24" s="100"/>
      <c r="R24" s="98"/>
      <c r="S24" s="98"/>
      <c r="T24" s="98"/>
      <c r="U24" s="98"/>
      <c r="V24" s="98"/>
      <c r="W24" s="98"/>
      <c r="X24" s="98"/>
      <c r="Y24" s="98"/>
      <c r="Z24" s="98"/>
      <c r="AA24" s="98"/>
      <c r="AB24" s="98"/>
      <c r="AC24" s="101"/>
    </row>
    <row r="25" spans="1:29" ht="28.5" customHeight="1">
      <c r="A25" s="106"/>
      <c r="B25" s="98"/>
      <c r="C25" s="107"/>
      <c r="D25" s="98"/>
      <c r="E25" s="98"/>
      <c r="F25" s="98"/>
      <c r="G25" s="98"/>
      <c r="H25" s="98"/>
      <c r="I25" s="98"/>
      <c r="J25" s="98"/>
      <c r="K25" s="98"/>
      <c r="L25" s="98"/>
      <c r="M25" s="98"/>
      <c r="N25" s="101"/>
      <c r="Q25" s="100"/>
      <c r="R25" s="98"/>
      <c r="S25" s="98"/>
      <c r="T25" s="98"/>
      <c r="U25" s="98"/>
      <c r="V25" s="98"/>
      <c r="W25" s="98"/>
      <c r="X25" s="98"/>
      <c r="Y25" s="98"/>
      <c r="Z25" s="98"/>
      <c r="AA25" s="98"/>
      <c r="AB25" s="98"/>
      <c r="AC25" s="101"/>
    </row>
    <row r="26" spans="1:29">
      <c r="A26" s="100"/>
      <c r="B26" s="98"/>
      <c r="C26" s="98"/>
      <c r="D26" s="98"/>
      <c r="E26" s="98"/>
      <c r="F26" s="98"/>
      <c r="G26" s="98"/>
      <c r="H26" s="98"/>
      <c r="I26" s="98"/>
      <c r="J26" s="98"/>
      <c r="K26" s="98"/>
      <c r="L26" s="98"/>
      <c r="M26" s="98"/>
      <c r="N26" s="101"/>
      <c r="Q26" s="100"/>
      <c r="R26" s="98"/>
      <c r="S26" s="98"/>
      <c r="T26" s="98"/>
      <c r="U26" s="98"/>
      <c r="V26" s="98"/>
      <c r="W26" s="98"/>
      <c r="X26" s="98"/>
      <c r="Y26" s="98"/>
      <c r="Z26" s="98"/>
      <c r="AA26" s="98"/>
      <c r="AB26" s="98"/>
      <c r="AC26" s="101"/>
    </row>
    <row r="27" spans="1:29">
      <c r="A27" s="100"/>
      <c r="B27" s="98"/>
      <c r="C27" s="98"/>
      <c r="D27" s="98"/>
      <c r="E27" s="98"/>
      <c r="F27" s="98"/>
      <c r="G27" s="98"/>
      <c r="H27" s="98"/>
      <c r="I27" s="98"/>
      <c r="J27" s="98"/>
      <c r="K27" s="98"/>
      <c r="L27" s="98"/>
      <c r="M27" s="98"/>
      <c r="N27" s="101"/>
      <c r="Q27" s="100"/>
      <c r="R27" s="98"/>
      <c r="S27" s="98"/>
      <c r="T27" s="98"/>
      <c r="U27" s="98"/>
      <c r="V27" s="98"/>
      <c r="W27" s="98"/>
      <c r="X27" s="98"/>
      <c r="Y27" s="98"/>
      <c r="Z27" s="98"/>
      <c r="AA27" s="98"/>
      <c r="AB27" s="98"/>
      <c r="AC27" s="101"/>
    </row>
    <row r="28" spans="1:29">
      <c r="A28" s="100"/>
      <c r="B28" s="98"/>
      <c r="C28" s="98"/>
      <c r="D28" s="98"/>
      <c r="E28" s="98"/>
      <c r="F28" s="98"/>
      <c r="G28" s="98"/>
      <c r="H28" s="98"/>
      <c r="I28" s="98"/>
      <c r="J28" s="98"/>
      <c r="K28" s="98"/>
      <c r="L28" s="98"/>
      <c r="M28" s="98"/>
      <c r="N28" s="101"/>
      <c r="Q28" s="100"/>
      <c r="R28" s="98"/>
      <c r="S28" s="98"/>
      <c r="T28" s="98"/>
      <c r="U28" s="98"/>
      <c r="V28" s="98"/>
      <c r="W28" s="98"/>
      <c r="X28" s="98"/>
      <c r="Y28" s="98"/>
      <c r="Z28" s="98"/>
      <c r="AA28" s="98"/>
      <c r="AB28" s="98"/>
      <c r="AC28" s="101"/>
    </row>
    <row r="29" spans="1:29">
      <c r="A29" s="100"/>
      <c r="B29" s="98"/>
      <c r="C29" s="98"/>
      <c r="D29" s="98"/>
      <c r="E29" s="98"/>
      <c r="F29" s="98"/>
      <c r="G29" s="98"/>
      <c r="H29" s="98"/>
      <c r="I29" s="98"/>
      <c r="J29" s="98"/>
      <c r="K29" s="98"/>
      <c r="L29" s="98"/>
      <c r="M29" s="98"/>
      <c r="N29" s="101"/>
      <c r="Q29" s="128"/>
      <c r="R29" s="129"/>
      <c r="S29" s="98"/>
      <c r="T29" s="98"/>
      <c r="U29" s="98"/>
      <c r="V29" s="98"/>
      <c r="W29" s="98"/>
      <c r="X29" s="98"/>
      <c r="Y29" s="98"/>
      <c r="Z29" s="98"/>
      <c r="AA29" s="98"/>
      <c r="AB29" s="98"/>
      <c r="AC29" s="101"/>
    </row>
    <row r="30" spans="1:29">
      <c r="A30" s="100"/>
      <c r="B30" s="98"/>
      <c r="C30" s="98"/>
      <c r="D30" s="98"/>
      <c r="E30" s="98"/>
      <c r="F30" s="98"/>
      <c r="G30" s="98"/>
      <c r="H30" s="98"/>
      <c r="I30" s="98"/>
      <c r="J30" s="98"/>
      <c r="K30" s="98"/>
      <c r="L30" s="98"/>
      <c r="M30" s="98"/>
      <c r="N30" s="101"/>
      <c r="Q30" s="100"/>
      <c r="R30" s="98"/>
      <c r="S30" s="98"/>
      <c r="T30" s="98"/>
      <c r="U30" s="98"/>
      <c r="V30" s="98"/>
      <c r="W30" s="98"/>
      <c r="X30" s="98"/>
      <c r="Y30" s="98"/>
      <c r="Z30" s="98"/>
      <c r="AA30" s="98"/>
      <c r="AB30" s="98"/>
      <c r="AC30" s="101"/>
    </row>
    <row r="31" spans="1:29">
      <c r="A31" s="100"/>
      <c r="B31" s="98"/>
      <c r="C31" s="98"/>
      <c r="D31" s="98"/>
      <c r="E31" s="98"/>
      <c r="F31" s="98"/>
      <c r="G31" s="98"/>
      <c r="H31" s="98"/>
      <c r="I31" s="98"/>
      <c r="J31" s="98"/>
      <c r="K31" s="98"/>
      <c r="L31" s="98"/>
      <c r="M31" s="98"/>
      <c r="N31" s="101"/>
      <c r="Q31" s="100"/>
      <c r="R31" s="98"/>
      <c r="S31" s="98"/>
      <c r="T31" s="98"/>
      <c r="U31" s="98"/>
      <c r="V31" s="98"/>
      <c r="W31" s="98"/>
      <c r="X31" s="98"/>
      <c r="Y31" s="98"/>
      <c r="Z31" s="98"/>
      <c r="AA31" s="98"/>
      <c r="AB31" s="98"/>
      <c r="AC31" s="101"/>
    </row>
    <row r="32" spans="1:29">
      <c r="A32" s="100"/>
      <c r="B32" s="98"/>
      <c r="C32" s="98"/>
      <c r="D32" s="98"/>
      <c r="E32" s="98"/>
      <c r="F32" s="98"/>
      <c r="G32" s="98"/>
      <c r="H32" s="98"/>
      <c r="I32" s="98"/>
      <c r="J32" s="98"/>
      <c r="K32" s="98"/>
      <c r="L32" s="98"/>
      <c r="M32" s="98"/>
      <c r="N32" s="101"/>
      <c r="Q32" s="100"/>
      <c r="R32" s="98"/>
      <c r="S32" s="98"/>
      <c r="T32" s="98"/>
      <c r="U32" s="98"/>
      <c r="V32" s="98"/>
      <c r="W32" s="98"/>
      <c r="X32" s="98"/>
      <c r="Y32" s="98"/>
      <c r="Z32" s="98"/>
      <c r="AA32" s="98"/>
      <c r="AB32" s="98"/>
      <c r="AC32" s="101"/>
    </row>
    <row r="33" spans="1:29">
      <c r="A33" s="100"/>
      <c r="B33" s="98"/>
      <c r="C33" s="98"/>
      <c r="D33" s="98"/>
      <c r="E33" s="98"/>
      <c r="F33" s="98"/>
      <c r="G33" s="98"/>
      <c r="H33" s="98"/>
      <c r="I33" s="98"/>
      <c r="J33" s="98"/>
      <c r="K33" s="98"/>
      <c r="L33" s="98"/>
      <c r="M33" s="98"/>
      <c r="N33" s="101"/>
      <c r="Q33" s="100"/>
      <c r="R33" s="98"/>
      <c r="S33" s="98"/>
      <c r="T33" s="98"/>
      <c r="U33" s="98"/>
      <c r="V33" s="98"/>
      <c r="W33" s="98"/>
      <c r="X33" s="98"/>
      <c r="Y33" s="98"/>
      <c r="Z33" s="98"/>
      <c r="AA33" s="98"/>
      <c r="AB33" s="98"/>
      <c r="AC33" s="101"/>
    </row>
    <row r="34" spans="1:29">
      <c r="A34" s="100"/>
      <c r="B34" s="98"/>
      <c r="C34" s="98"/>
      <c r="D34" s="98"/>
      <c r="E34" s="98"/>
      <c r="F34" s="98"/>
      <c r="G34" s="98"/>
      <c r="H34" s="98"/>
      <c r="I34" s="98"/>
      <c r="J34" s="98"/>
      <c r="K34" s="98"/>
      <c r="L34" s="98"/>
      <c r="M34" s="98"/>
      <c r="N34" s="101"/>
      <c r="Q34" s="100"/>
      <c r="R34" s="98"/>
      <c r="S34" s="98"/>
      <c r="T34" s="98"/>
      <c r="U34" s="98"/>
      <c r="V34" s="98"/>
      <c r="W34" s="98"/>
      <c r="X34" s="98"/>
      <c r="Y34" s="98"/>
      <c r="Z34" s="98"/>
      <c r="AA34" s="98"/>
      <c r="AB34" s="98"/>
      <c r="AC34" s="101"/>
    </row>
    <row r="35" spans="1:29">
      <c r="A35" s="100"/>
      <c r="B35" s="98"/>
      <c r="C35" s="98"/>
      <c r="D35" s="98"/>
      <c r="E35" s="98"/>
      <c r="F35" s="98"/>
      <c r="G35" s="98"/>
      <c r="H35" s="98"/>
      <c r="I35" s="98"/>
      <c r="J35" s="98"/>
      <c r="K35" s="98"/>
      <c r="L35" s="98"/>
      <c r="M35" s="98"/>
      <c r="N35" s="101"/>
      <c r="Q35" s="100"/>
      <c r="R35" s="98"/>
      <c r="S35" s="98"/>
      <c r="T35" s="98"/>
      <c r="U35" s="98"/>
      <c r="V35" s="98"/>
      <c r="W35" s="98"/>
      <c r="X35" s="98"/>
      <c r="Y35" s="98"/>
      <c r="Z35" s="98"/>
      <c r="AA35" s="98"/>
      <c r="AB35" s="98"/>
      <c r="AC35" s="101"/>
    </row>
    <row r="36" spans="1:29">
      <c r="A36" s="100"/>
      <c r="B36" s="98"/>
      <c r="C36" s="98"/>
      <c r="D36" s="98"/>
      <c r="E36" s="98"/>
      <c r="F36" s="98"/>
      <c r="G36" s="98"/>
      <c r="H36" s="98"/>
      <c r="I36" s="98"/>
      <c r="J36" s="98"/>
      <c r="K36" s="98"/>
      <c r="L36" s="98"/>
      <c r="M36" s="98"/>
      <c r="N36" s="101"/>
      <c r="Q36" s="100"/>
      <c r="R36" s="98"/>
      <c r="S36" s="98"/>
      <c r="T36" s="98"/>
      <c r="U36" s="98"/>
      <c r="V36" s="98"/>
      <c r="W36" s="98"/>
      <c r="X36" s="98"/>
      <c r="Y36" s="98"/>
      <c r="Z36" s="98"/>
      <c r="AA36" s="98"/>
      <c r="AB36" s="98"/>
      <c r="AC36" s="101"/>
    </row>
    <row r="37" spans="1:29">
      <c r="A37" s="100"/>
      <c r="B37" s="98"/>
      <c r="C37" s="98"/>
      <c r="D37" s="98"/>
      <c r="E37" s="98"/>
      <c r="F37" s="98"/>
      <c r="G37" s="98"/>
      <c r="H37" s="98"/>
      <c r="I37" s="98"/>
      <c r="J37" s="98"/>
      <c r="K37" s="98"/>
      <c r="L37" s="98"/>
      <c r="M37" s="98"/>
      <c r="N37" s="101"/>
      <c r="Q37" s="100"/>
      <c r="R37" s="98"/>
      <c r="S37" s="98"/>
      <c r="T37" s="98"/>
      <c r="U37" s="98"/>
      <c r="V37" s="98"/>
      <c r="W37" s="98"/>
      <c r="X37" s="98"/>
      <c r="Y37" s="98"/>
      <c r="Z37" s="98"/>
      <c r="AA37" s="98"/>
      <c r="AB37" s="98"/>
      <c r="AC37" s="101"/>
    </row>
    <row r="38" spans="1:29">
      <c r="A38" s="100"/>
      <c r="B38" s="98"/>
      <c r="C38" s="98"/>
      <c r="D38" s="98"/>
      <c r="E38" s="98"/>
      <c r="F38" s="98"/>
      <c r="G38" s="98"/>
      <c r="H38" s="98"/>
      <c r="I38" s="98"/>
      <c r="J38" s="98"/>
      <c r="K38" s="98"/>
      <c r="L38" s="98"/>
      <c r="M38" s="98"/>
      <c r="N38" s="101"/>
      <c r="Q38" s="100"/>
      <c r="R38" s="98"/>
      <c r="S38" s="98"/>
      <c r="T38" s="98"/>
      <c r="U38" s="98"/>
      <c r="V38" s="98"/>
      <c r="W38" s="98"/>
      <c r="X38" s="98"/>
      <c r="Y38" s="98"/>
      <c r="Z38" s="98"/>
      <c r="AA38" s="98"/>
      <c r="AB38" s="98"/>
      <c r="AC38" s="101"/>
    </row>
    <row r="39" spans="1:29">
      <c r="A39" s="100"/>
      <c r="B39" s="98"/>
      <c r="C39" s="98"/>
      <c r="D39" s="98"/>
      <c r="E39" s="98"/>
      <c r="F39" s="98"/>
      <c r="G39" s="98"/>
      <c r="H39" s="98"/>
      <c r="I39" s="98"/>
      <c r="J39" s="98"/>
      <c r="K39" s="98"/>
      <c r="L39" s="98"/>
      <c r="M39" s="98"/>
      <c r="N39" s="101"/>
      <c r="Q39" s="100"/>
      <c r="R39" s="98"/>
      <c r="S39" s="98"/>
      <c r="T39" s="98"/>
      <c r="U39" s="98"/>
      <c r="V39" s="98"/>
      <c r="W39" s="98"/>
      <c r="X39" s="98"/>
      <c r="Y39" s="98"/>
      <c r="Z39" s="98"/>
      <c r="AA39" s="98"/>
      <c r="AB39" s="98"/>
      <c r="AC39" s="101"/>
    </row>
    <row r="40" spans="1:29">
      <c r="A40" s="100"/>
      <c r="B40" s="98"/>
      <c r="C40" s="98"/>
      <c r="D40" s="98"/>
      <c r="E40" s="98"/>
      <c r="F40" s="98"/>
      <c r="G40" s="98"/>
      <c r="H40" s="98"/>
      <c r="I40" s="98"/>
      <c r="J40" s="98"/>
      <c r="K40" s="98"/>
      <c r="L40" s="98"/>
      <c r="M40" s="98"/>
      <c r="N40" s="101"/>
      <c r="Q40" s="100"/>
      <c r="R40" s="98"/>
      <c r="S40" s="98"/>
      <c r="T40" s="98"/>
      <c r="U40" s="98"/>
      <c r="V40" s="98"/>
      <c r="W40" s="98"/>
      <c r="X40" s="98"/>
      <c r="Y40" s="98"/>
      <c r="Z40" s="98"/>
      <c r="AA40" s="98"/>
      <c r="AB40" s="98"/>
      <c r="AC40" s="101"/>
    </row>
    <row r="41" spans="1:29">
      <c r="A41" s="100"/>
      <c r="B41" s="98"/>
      <c r="C41" s="98"/>
      <c r="D41" s="98"/>
      <c r="E41" s="98"/>
      <c r="F41" s="98"/>
      <c r="G41" s="98"/>
      <c r="H41" s="98"/>
      <c r="I41" s="98"/>
      <c r="J41" s="98"/>
      <c r="K41" s="98"/>
      <c r="L41" s="98"/>
      <c r="M41" s="98"/>
      <c r="N41" s="101"/>
      <c r="Q41" s="100"/>
      <c r="R41" s="98"/>
      <c r="S41" s="98"/>
      <c r="T41" s="98"/>
      <c r="U41" s="98"/>
      <c r="V41" s="98"/>
      <c r="W41" s="98"/>
      <c r="X41" s="98"/>
      <c r="Y41" s="98"/>
      <c r="Z41" s="98"/>
      <c r="AA41" s="98"/>
      <c r="AB41" s="98"/>
      <c r="AC41" s="101"/>
    </row>
    <row r="42" spans="1:29">
      <c r="A42" s="100"/>
      <c r="B42" s="98"/>
      <c r="C42" s="98"/>
      <c r="D42" s="98"/>
      <c r="E42" s="98"/>
      <c r="F42" s="98"/>
      <c r="G42" s="98"/>
      <c r="H42" s="98"/>
      <c r="I42" s="98"/>
      <c r="J42" s="98"/>
      <c r="K42" s="98"/>
      <c r="L42" s="98"/>
      <c r="M42" s="98"/>
      <c r="N42" s="101"/>
      <c r="Q42" s="100"/>
      <c r="R42" s="98"/>
      <c r="S42" s="98"/>
      <c r="T42" s="98"/>
      <c r="U42" s="98"/>
      <c r="V42" s="98"/>
      <c r="W42" s="98"/>
      <c r="X42" s="98"/>
      <c r="Y42" s="98"/>
      <c r="Z42" s="98"/>
      <c r="AA42" s="98"/>
      <c r="AB42" s="98"/>
      <c r="AC42" s="101"/>
    </row>
    <row r="43" spans="1:29">
      <c r="A43" s="100"/>
      <c r="B43" s="98"/>
      <c r="C43" s="98"/>
      <c r="D43" s="98"/>
      <c r="E43" s="98"/>
      <c r="F43" s="98"/>
      <c r="G43" s="98"/>
      <c r="H43" s="98"/>
      <c r="I43" s="98"/>
      <c r="J43" s="98"/>
      <c r="K43" s="98"/>
      <c r="L43" s="98"/>
      <c r="M43" s="98"/>
      <c r="N43" s="101"/>
      <c r="Q43" s="100"/>
      <c r="R43" s="98"/>
      <c r="S43" s="98"/>
      <c r="T43" s="98"/>
      <c r="U43" s="98"/>
      <c r="V43" s="98"/>
      <c r="W43" s="98"/>
      <c r="X43" s="98"/>
      <c r="Y43" s="98"/>
      <c r="Z43" s="98"/>
      <c r="AA43" s="98"/>
      <c r="AB43" s="98"/>
      <c r="AC43" s="101"/>
    </row>
    <row r="44" spans="1:29">
      <c r="A44" s="100"/>
      <c r="B44" s="98"/>
      <c r="C44" s="98"/>
      <c r="D44" s="98"/>
      <c r="E44" s="98"/>
      <c r="F44" s="98"/>
      <c r="G44" s="98"/>
      <c r="H44" s="98"/>
      <c r="I44" s="98"/>
      <c r="J44" s="98"/>
      <c r="K44" s="98"/>
      <c r="L44" s="98"/>
      <c r="M44" s="98"/>
      <c r="N44" s="101"/>
      <c r="Q44" s="100"/>
      <c r="R44" s="98"/>
      <c r="S44" s="98"/>
      <c r="T44" s="98"/>
      <c r="U44" s="98"/>
      <c r="V44" s="98"/>
      <c r="W44" s="98"/>
      <c r="X44" s="98"/>
      <c r="Y44" s="98"/>
      <c r="Z44" s="98"/>
      <c r="AA44" s="98"/>
      <c r="AB44" s="98"/>
      <c r="AC44" s="101"/>
    </row>
    <row r="45" spans="1:29">
      <c r="A45" s="100"/>
      <c r="B45" s="98"/>
      <c r="C45" s="98"/>
      <c r="D45" s="98"/>
      <c r="E45" s="98"/>
      <c r="F45" s="98"/>
      <c r="G45" s="98"/>
      <c r="H45" s="98"/>
      <c r="I45" s="98"/>
      <c r="J45" s="98"/>
      <c r="K45" s="98"/>
      <c r="L45" s="98"/>
      <c r="M45" s="98"/>
      <c r="N45" s="101"/>
      <c r="Q45" s="100"/>
      <c r="R45" s="98"/>
      <c r="S45" s="98"/>
      <c r="T45" s="98"/>
      <c r="U45" s="98"/>
      <c r="V45" s="98"/>
      <c r="W45" s="98"/>
      <c r="X45" s="98"/>
      <c r="Y45" s="98"/>
      <c r="Z45" s="98"/>
      <c r="AA45" s="98"/>
      <c r="AB45" s="98"/>
      <c r="AC45" s="101"/>
    </row>
    <row r="46" spans="1:29">
      <c r="A46" s="100"/>
      <c r="B46" s="98"/>
      <c r="C46" s="98"/>
      <c r="D46" s="98"/>
      <c r="E46" s="98"/>
      <c r="F46" s="98"/>
      <c r="G46" s="98"/>
      <c r="H46" s="98"/>
      <c r="I46" s="98"/>
      <c r="J46" s="98"/>
      <c r="K46" s="98"/>
      <c r="L46" s="98"/>
      <c r="M46" s="98"/>
      <c r="N46" s="101"/>
      <c r="Q46" s="100"/>
      <c r="R46" s="98"/>
      <c r="S46" s="98"/>
      <c r="T46" s="98"/>
      <c r="U46" s="98"/>
      <c r="V46" s="98"/>
      <c r="W46" s="98"/>
      <c r="X46" s="98"/>
      <c r="Y46" s="98"/>
      <c r="Z46" s="98"/>
      <c r="AA46" s="98"/>
      <c r="AB46" s="98"/>
      <c r="AC46" s="101"/>
    </row>
    <row r="47" spans="1:29">
      <c r="A47" s="100"/>
      <c r="B47" s="98"/>
      <c r="C47" s="98"/>
      <c r="D47" s="98"/>
      <c r="E47" s="98"/>
      <c r="F47" s="98"/>
      <c r="G47" s="98"/>
      <c r="H47" s="98"/>
      <c r="I47" s="98"/>
      <c r="J47" s="98"/>
      <c r="K47" s="98"/>
      <c r="L47" s="98"/>
      <c r="M47" s="98"/>
      <c r="N47" s="101"/>
      <c r="Q47" s="100"/>
      <c r="R47" s="98"/>
      <c r="S47" s="98"/>
      <c r="T47" s="98"/>
      <c r="U47" s="98"/>
      <c r="V47" s="98"/>
      <c r="W47" s="98"/>
      <c r="X47" s="98"/>
      <c r="Y47" s="98"/>
      <c r="Z47" s="98"/>
      <c r="AA47" s="98"/>
      <c r="AB47" s="98"/>
      <c r="AC47" s="101"/>
    </row>
    <row r="48" spans="1:29" ht="15.75" thickBot="1">
      <c r="A48" s="100"/>
      <c r="B48" s="98"/>
      <c r="C48" s="98"/>
      <c r="D48" s="98"/>
      <c r="E48" s="98"/>
      <c r="F48" s="98"/>
      <c r="G48" s="98"/>
      <c r="H48" s="98"/>
      <c r="I48" s="98"/>
      <c r="J48" s="98"/>
      <c r="K48" s="98"/>
      <c r="L48" s="98"/>
      <c r="M48" s="98"/>
      <c r="N48" s="101"/>
      <c r="Q48" s="100"/>
      <c r="R48" s="98"/>
      <c r="S48" s="98"/>
      <c r="T48" s="98"/>
      <c r="U48" s="98"/>
      <c r="V48" s="98"/>
      <c r="W48" s="98"/>
      <c r="X48" s="98"/>
      <c r="Y48" s="98"/>
      <c r="Z48" s="98"/>
      <c r="AA48" s="98"/>
      <c r="AB48" s="98"/>
      <c r="AC48" s="101"/>
    </row>
    <row r="49" spans="1:29" ht="19.5" thickBot="1">
      <c r="A49" s="100"/>
      <c r="B49" s="484" t="s">
        <v>284</v>
      </c>
      <c r="C49" s="485"/>
      <c r="D49" s="485"/>
      <c r="E49" s="486"/>
      <c r="F49" s="219"/>
      <c r="G49" s="219"/>
      <c r="H49" s="219"/>
      <c r="I49" s="219"/>
      <c r="J49" s="219"/>
      <c r="K49" s="219"/>
      <c r="L49" s="219"/>
      <c r="M49" s="98"/>
      <c r="N49" s="101"/>
      <c r="Q49" s="100"/>
      <c r="R49" s="439" t="s">
        <v>284</v>
      </c>
      <c r="S49" s="440"/>
      <c r="T49" s="440"/>
      <c r="U49" s="441"/>
      <c r="V49" s="98"/>
      <c r="W49" s="98"/>
      <c r="X49" s="98"/>
      <c r="Y49" s="98"/>
      <c r="Z49" s="98"/>
      <c r="AA49" s="98"/>
      <c r="AB49" s="98"/>
      <c r="AC49" s="101"/>
    </row>
    <row r="50" spans="1:29">
      <c r="A50" s="100"/>
      <c r="B50" s="475"/>
      <c r="C50" s="476"/>
      <c r="D50" s="476"/>
      <c r="E50" s="476"/>
      <c r="F50" s="476"/>
      <c r="G50" s="476"/>
      <c r="H50" s="476"/>
      <c r="I50" s="476"/>
      <c r="J50" s="476"/>
      <c r="K50" s="476"/>
      <c r="L50" s="477"/>
      <c r="M50" s="98"/>
      <c r="N50" s="101"/>
      <c r="Q50" s="100"/>
      <c r="R50" s="475"/>
      <c r="S50" s="476"/>
      <c r="T50" s="476"/>
      <c r="U50" s="476"/>
      <c r="V50" s="476"/>
      <c r="W50" s="476"/>
      <c r="X50" s="476"/>
      <c r="Y50" s="476"/>
      <c r="Z50" s="477"/>
      <c r="AA50" s="98"/>
      <c r="AB50" s="98"/>
      <c r="AC50" s="101"/>
    </row>
    <row r="51" spans="1:29">
      <c r="A51" s="100"/>
      <c r="B51" s="478"/>
      <c r="C51" s="479"/>
      <c r="D51" s="479"/>
      <c r="E51" s="479"/>
      <c r="F51" s="479"/>
      <c r="G51" s="479"/>
      <c r="H51" s="479"/>
      <c r="I51" s="479"/>
      <c r="J51" s="479"/>
      <c r="K51" s="479"/>
      <c r="L51" s="480"/>
      <c r="M51" s="98"/>
      <c r="N51" s="101"/>
      <c r="Q51" s="100"/>
      <c r="R51" s="478"/>
      <c r="S51" s="479"/>
      <c r="T51" s="479"/>
      <c r="U51" s="479"/>
      <c r="V51" s="479"/>
      <c r="W51" s="479"/>
      <c r="X51" s="479"/>
      <c r="Y51" s="479"/>
      <c r="Z51" s="480"/>
      <c r="AA51" s="98"/>
      <c r="AB51" s="98"/>
      <c r="AC51" s="101"/>
    </row>
    <row r="52" spans="1:29">
      <c r="A52" s="100"/>
      <c r="B52" s="478"/>
      <c r="C52" s="479"/>
      <c r="D52" s="479"/>
      <c r="E52" s="479"/>
      <c r="F52" s="479"/>
      <c r="G52" s="479"/>
      <c r="H52" s="479"/>
      <c r="I52" s="479"/>
      <c r="J52" s="479"/>
      <c r="K52" s="479"/>
      <c r="L52" s="480"/>
      <c r="M52" s="98"/>
      <c r="N52" s="101"/>
      <c r="Q52" s="100"/>
      <c r="R52" s="478"/>
      <c r="S52" s="479"/>
      <c r="T52" s="479"/>
      <c r="U52" s="479"/>
      <c r="V52" s="479"/>
      <c r="W52" s="479"/>
      <c r="X52" s="479"/>
      <c r="Y52" s="479"/>
      <c r="Z52" s="480"/>
      <c r="AA52" s="98"/>
      <c r="AB52" s="98"/>
      <c r="AC52" s="101"/>
    </row>
    <row r="53" spans="1:29">
      <c r="A53" s="100"/>
      <c r="B53" s="478"/>
      <c r="C53" s="479"/>
      <c r="D53" s="479"/>
      <c r="E53" s="479"/>
      <c r="F53" s="479"/>
      <c r="G53" s="479"/>
      <c r="H53" s="479"/>
      <c r="I53" s="479"/>
      <c r="J53" s="479"/>
      <c r="K53" s="479"/>
      <c r="L53" s="480"/>
      <c r="M53" s="98"/>
      <c r="N53" s="101"/>
      <c r="Q53" s="100"/>
      <c r="R53" s="478"/>
      <c r="S53" s="479"/>
      <c r="T53" s="479"/>
      <c r="U53" s="479"/>
      <c r="V53" s="479"/>
      <c r="W53" s="479"/>
      <c r="X53" s="479"/>
      <c r="Y53" s="479"/>
      <c r="Z53" s="480"/>
      <c r="AA53" s="98"/>
      <c r="AB53" s="98"/>
      <c r="AC53" s="101"/>
    </row>
    <row r="54" spans="1:29">
      <c r="A54" s="100"/>
      <c r="B54" s="478"/>
      <c r="C54" s="479"/>
      <c r="D54" s="479"/>
      <c r="E54" s="479"/>
      <c r="F54" s="479"/>
      <c r="G54" s="479"/>
      <c r="H54" s="479"/>
      <c r="I54" s="479"/>
      <c r="J54" s="479"/>
      <c r="K54" s="479"/>
      <c r="L54" s="480"/>
      <c r="M54" s="98"/>
      <c r="N54" s="101"/>
      <c r="Q54" s="100"/>
      <c r="R54" s="478"/>
      <c r="S54" s="479"/>
      <c r="T54" s="479"/>
      <c r="U54" s="479"/>
      <c r="V54" s="479"/>
      <c r="W54" s="479"/>
      <c r="X54" s="479"/>
      <c r="Y54" s="479"/>
      <c r="Z54" s="480"/>
      <c r="AA54" s="98"/>
      <c r="AB54" s="98"/>
      <c r="AC54" s="101"/>
    </row>
    <row r="55" spans="1:29">
      <c r="A55" s="100"/>
      <c r="B55" s="478"/>
      <c r="C55" s="479"/>
      <c r="D55" s="479"/>
      <c r="E55" s="479"/>
      <c r="F55" s="479"/>
      <c r="G55" s="479"/>
      <c r="H55" s="479"/>
      <c r="I55" s="479"/>
      <c r="J55" s="479"/>
      <c r="K55" s="479"/>
      <c r="L55" s="480"/>
      <c r="M55" s="98"/>
      <c r="N55" s="101"/>
      <c r="Q55" s="100"/>
      <c r="R55" s="478"/>
      <c r="S55" s="479"/>
      <c r="T55" s="479"/>
      <c r="U55" s="479"/>
      <c r="V55" s="479"/>
      <c r="W55" s="479"/>
      <c r="X55" s="479"/>
      <c r="Y55" s="479"/>
      <c r="Z55" s="480"/>
      <c r="AA55" s="98"/>
      <c r="AB55" s="98"/>
      <c r="AC55" s="101"/>
    </row>
    <row r="56" spans="1:29" ht="15.75" thickBot="1">
      <c r="A56" s="100"/>
      <c r="B56" s="481"/>
      <c r="C56" s="482"/>
      <c r="D56" s="482"/>
      <c r="E56" s="482"/>
      <c r="F56" s="482"/>
      <c r="G56" s="482"/>
      <c r="H56" s="482"/>
      <c r="I56" s="482"/>
      <c r="J56" s="482"/>
      <c r="K56" s="482"/>
      <c r="L56" s="483"/>
      <c r="M56" s="98"/>
      <c r="N56" s="101"/>
      <c r="Q56" s="100"/>
      <c r="R56" s="481"/>
      <c r="S56" s="482"/>
      <c r="T56" s="482"/>
      <c r="U56" s="482"/>
      <c r="V56" s="482"/>
      <c r="W56" s="482"/>
      <c r="X56" s="482"/>
      <c r="Y56" s="482"/>
      <c r="Z56" s="483"/>
      <c r="AA56" s="98"/>
      <c r="AB56" s="98"/>
      <c r="AC56" s="101"/>
    </row>
    <row r="57" spans="1:29">
      <c r="A57" s="100"/>
      <c r="B57" s="98"/>
      <c r="C57" s="98"/>
      <c r="D57" s="98"/>
      <c r="E57" s="98"/>
      <c r="F57" s="98"/>
      <c r="G57" s="98"/>
      <c r="H57" s="98"/>
      <c r="I57" s="98"/>
      <c r="J57" s="98"/>
      <c r="K57" s="98"/>
      <c r="L57" s="98"/>
      <c r="M57" s="98"/>
      <c r="N57" s="101"/>
      <c r="Q57" s="100"/>
      <c r="R57" s="98"/>
      <c r="S57" s="98"/>
      <c r="T57" s="98"/>
      <c r="U57" s="98"/>
      <c r="V57" s="98"/>
      <c r="W57" s="98"/>
      <c r="X57" s="98"/>
      <c r="Y57" s="98"/>
      <c r="Z57" s="98"/>
      <c r="AA57" s="98"/>
      <c r="AB57" s="98"/>
      <c r="AC57" s="101"/>
    </row>
    <row r="58" spans="1:29">
      <c r="A58" s="100"/>
      <c r="B58" s="98"/>
      <c r="C58" s="98"/>
      <c r="D58" s="98"/>
      <c r="E58" s="98"/>
      <c r="F58" s="98"/>
      <c r="G58" s="98"/>
      <c r="H58" s="98"/>
      <c r="I58" s="98"/>
      <c r="J58" s="98"/>
      <c r="K58" s="98"/>
      <c r="L58" s="98"/>
      <c r="M58" s="98"/>
      <c r="N58" s="101"/>
      <c r="Q58" s="100"/>
      <c r="R58" s="98"/>
      <c r="S58" s="98"/>
      <c r="T58" s="98"/>
      <c r="U58" s="98"/>
      <c r="V58" s="98"/>
      <c r="W58" s="98"/>
      <c r="X58" s="98"/>
      <c r="Y58" s="98"/>
      <c r="Z58" s="98"/>
      <c r="AA58" s="98"/>
      <c r="AB58" s="98"/>
      <c r="AC58" s="101"/>
    </row>
    <row r="59" spans="1:29" ht="15.75" thickBot="1">
      <c r="A59" s="108"/>
      <c r="B59" s="109"/>
      <c r="C59" s="109"/>
      <c r="D59" s="109"/>
      <c r="E59" s="109"/>
      <c r="F59" s="109"/>
      <c r="G59" s="109"/>
      <c r="H59" s="109"/>
      <c r="I59" s="109"/>
      <c r="J59" s="109"/>
      <c r="K59" s="109"/>
      <c r="L59" s="109"/>
      <c r="M59" s="109"/>
      <c r="N59" s="110"/>
      <c r="Q59" s="108"/>
      <c r="R59" s="109"/>
      <c r="S59" s="109"/>
      <c r="T59" s="109"/>
      <c r="U59" s="109"/>
      <c r="V59" s="109"/>
      <c r="W59" s="109"/>
      <c r="X59" s="109"/>
      <c r="Y59" s="109"/>
      <c r="Z59" s="109"/>
      <c r="AA59" s="109"/>
      <c r="AB59" s="109"/>
      <c r="AC59" s="110"/>
    </row>
  </sheetData>
  <sheetProtection algorithmName="SHA-512" hashValue="FRncTnMjh7O8pSC8ZoZlKri7wlIdjS9b0N5pYqD8AWMHCCeYv3L8rbBQFiC6oc0tZIHXIEZz99KebX+WrpoNEg==" saltValue="wS/g4Q1P1sjjbtE7uPNkwA==" spinCount="100000" sheet="1" formatColumns="0" formatRows="0"/>
  <mergeCells count="38">
    <mergeCell ref="A3:N3"/>
    <mergeCell ref="Y10:AB10"/>
    <mergeCell ref="A4:N4"/>
    <mergeCell ref="A6:F6"/>
    <mergeCell ref="A7:A8"/>
    <mergeCell ref="J6:N6"/>
    <mergeCell ref="B50:L56"/>
    <mergeCell ref="B49:E49"/>
    <mergeCell ref="R50:Z56"/>
    <mergeCell ref="B7:C7"/>
    <mergeCell ref="D7:E7"/>
    <mergeCell ref="T7:U7"/>
    <mergeCell ref="R7:S7"/>
    <mergeCell ref="J7:N7"/>
    <mergeCell ref="J8:N8"/>
    <mergeCell ref="Y7:AB7"/>
    <mergeCell ref="Y8:AB8"/>
    <mergeCell ref="R15:W15"/>
    <mergeCell ref="X15:AC15"/>
    <mergeCell ref="C15:H15"/>
    <mergeCell ref="I15:N15"/>
    <mergeCell ref="F7:F12"/>
    <mergeCell ref="R49:U49"/>
    <mergeCell ref="AA1:AC1"/>
    <mergeCell ref="AA2:AC2"/>
    <mergeCell ref="Q3:AC3"/>
    <mergeCell ref="Q7:Q8"/>
    <mergeCell ref="Q6:V6"/>
    <mergeCell ref="Y6:AB6"/>
    <mergeCell ref="Q4:AC4"/>
    <mergeCell ref="V7:V12"/>
    <mergeCell ref="Y1:Z1"/>
    <mergeCell ref="Y2:Z2"/>
    <mergeCell ref="C1:X1"/>
    <mergeCell ref="C2:X2"/>
    <mergeCell ref="J9:N9"/>
    <mergeCell ref="J10:N10"/>
    <mergeCell ref="Y9:AB9"/>
  </mergeCells>
  <conditionalFormatting sqref="U12">
    <cfRule type="cellIs" dxfId="29" priority="49" operator="lessThan">
      <formula>0.25</formula>
    </cfRule>
    <cfRule type="cellIs" dxfId="28" priority="50" operator="between">
      <formula>0.56</formula>
      <formula>0.25</formula>
    </cfRule>
    <cfRule type="cellIs" dxfId="27" priority="51" operator="between">
      <formula>0.56</formula>
      <formula>0.75</formula>
    </cfRule>
    <cfRule type="cellIs" dxfId="26" priority="52" operator="greaterThan">
      <formula>0.75</formula>
    </cfRule>
  </conditionalFormatting>
  <conditionalFormatting sqref="S12">
    <cfRule type="cellIs" dxfId="25" priority="13" operator="lessThan">
      <formula>0.25</formula>
    </cfRule>
    <cfRule type="cellIs" dxfId="24" priority="14" operator="between">
      <formula>0.56</formula>
      <formula>0.25</formula>
    </cfRule>
    <cfRule type="cellIs" dxfId="23" priority="15" operator="between">
      <formula>0.56</formula>
      <formula>0.75</formula>
    </cfRule>
    <cfRule type="cellIs" dxfId="22" priority="16" operator="greaterThan">
      <formula>0.75</formula>
    </cfRule>
  </conditionalFormatting>
  <conditionalFormatting sqref="E12">
    <cfRule type="cellIs" dxfId="21" priority="9" operator="lessThan">
      <formula>0.25</formula>
    </cfRule>
    <cfRule type="cellIs" dxfId="20" priority="10" operator="between">
      <formula>0.56</formula>
      <formula>0.25</formula>
    </cfRule>
    <cfRule type="cellIs" dxfId="19" priority="11" operator="between">
      <formula>0.56</formula>
      <formula>0.75</formula>
    </cfRule>
    <cfRule type="cellIs" dxfId="18" priority="12" operator="greaterThan">
      <formula>0.75</formula>
    </cfRule>
  </conditionalFormatting>
  <conditionalFormatting sqref="C12">
    <cfRule type="cellIs" dxfId="17" priority="5" operator="lessThan">
      <formula>0.25</formula>
    </cfRule>
    <cfRule type="cellIs" dxfId="16" priority="6" operator="between">
      <formula>0.56</formula>
      <formula>0.25</formula>
    </cfRule>
    <cfRule type="cellIs" dxfId="15" priority="7" operator="between">
      <formula>0.56</formula>
      <formula>0.75</formula>
    </cfRule>
    <cfRule type="cellIs" dxfId="14" priority="8" operator="greaterThan">
      <formula>0.75</formula>
    </cfRule>
  </conditionalFormatting>
  <conditionalFormatting sqref="D17:D24">
    <cfRule type="cellIs" dxfId="13" priority="1" operator="lessThan">
      <formula>0.25</formula>
    </cfRule>
    <cfRule type="cellIs" dxfId="12" priority="2" operator="between">
      <formula>0.56</formula>
      <formula>0.25</formula>
    </cfRule>
    <cfRule type="cellIs" dxfId="11" priority="3" operator="between">
      <formula>0.56</formula>
      <formula>0.75</formula>
    </cfRule>
    <cfRule type="cellIs" dxfId="10" priority="4" operator="greaterThan">
      <formula>0.75</formula>
    </cfRule>
  </conditionalFormatting>
  <pageMargins left="0.7" right="0.7" top="0.75" bottom="0.75" header="0.3" footer="0.3"/>
  <pageSetup orientation="portrait" r:id="rId1"/>
  <ignoredErrors>
    <ignoredError sqref="D10:E10 D9 T9:T11" formula="1"/>
    <ignoredError sqref="U12" evalError="1"/>
    <ignoredError sqref="S12" evalError="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8C23-C7E1-493F-A308-25DA7F341B2A}">
  <sheetPr codeName="Sheet6">
    <tabColor rgb="FF7030A0"/>
  </sheetPr>
  <dimension ref="A1:H150"/>
  <sheetViews>
    <sheetView showGridLines="0" zoomScaleNormal="100" workbookViewId="0">
      <selection activeCell="G2" sqref="G2"/>
    </sheetView>
  </sheetViews>
  <sheetFormatPr defaultColWidth="29.42578125" defaultRowHeight="12.75"/>
  <cols>
    <col min="1" max="1" width="1.28515625" style="137" customWidth="1"/>
    <col min="2" max="2" width="28" style="137" customWidth="1"/>
    <col min="3" max="3" width="23.140625" style="137" customWidth="1"/>
    <col min="4" max="4" width="24.7109375" style="137" customWidth="1"/>
    <col min="5" max="5" width="28.5703125" style="137" customWidth="1"/>
    <col min="6" max="6" width="21.140625" style="137" customWidth="1"/>
    <col min="7" max="7" width="29.140625" style="137" customWidth="1"/>
    <col min="8" max="8" width="31.7109375" style="137" bestFit="1" customWidth="1"/>
    <col min="9" max="16384" width="29.42578125" style="137"/>
  </cols>
  <sheetData>
    <row r="1" spans="1:8" s="178" customFormat="1" ht="45" customHeight="1">
      <c r="A1" s="193"/>
      <c r="B1" s="311"/>
      <c r="C1" s="523" t="s">
        <v>160</v>
      </c>
      <c r="D1" s="523"/>
      <c r="E1" s="524"/>
      <c r="F1" s="195" t="s">
        <v>1</v>
      </c>
      <c r="G1" s="154" t="str">
        <f>'HISTORY OF CHANGES'!F1</f>
        <v>Revision E</v>
      </c>
    </row>
    <row r="2" spans="1:8" s="178" customFormat="1" ht="45" customHeight="1" thickBot="1">
      <c r="A2" s="197"/>
      <c r="B2" s="312"/>
      <c r="C2" s="525"/>
      <c r="D2" s="525"/>
      <c r="E2" s="526"/>
      <c r="F2" s="196" t="s">
        <v>2</v>
      </c>
      <c r="G2" s="180" t="s">
        <v>150</v>
      </c>
    </row>
    <row r="3" spans="1:8" s="230" customFormat="1" ht="18" customHeight="1" thickBot="1">
      <c r="A3" s="313"/>
      <c r="B3" s="520"/>
      <c r="C3" s="521"/>
      <c r="D3" s="521"/>
      <c r="E3" s="521"/>
      <c r="F3" s="521"/>
      <c r="G3" s="522"/>
    </row>
    <row r="4" spans="1:8" s="314" customFormat="1" ht="36.75" customHeight="1">
      <c r="B4" s="561"/>
      <c r="C4" s="562"/>
      <c r="D4" s="562"/>
      <c r="E4" s="563"/>
      <c r="F4" s="329" t="s">
        <v>37</v>
      </c>
      <c r="G4" s="330" t="s">
        <v>153</v>
      </c>
    </row>
    <row r="5" spans="1:8" s="314" customFormat="1" ht="19.5" customHeight="1">
      <c r="B5" s="558" t="s">
        <v>39</v>
      </c>
      <c r="C5" s="559"/>
      <c r="D5" s="559"/>
      <c r="E5" s="559"/>
      <c r="F5" s="559"/>
      <c r="G5" s="560"/>
    </row>
    <row r="6" spans="1:8" s="314" customFormat="1" ht="40.5" customHeight="1">
      <c r="B6" s="135" t="s">
        <v>40</v>
      </c>
      <c r="C6" s="316" cm="1">
        <f t="array" ref="C6">'SUPPLIER INFORMATION'!C8:C8</f>
        <v>0</v>
      </c>
      <c r="D6" s="135" t="s">
        <v>41</v>
      </c>
      <c r="E6" s="318">
        <f>'SUPPLIER INFORMATION'!E8</f>
        <v>0</v>
      </c>
      <c r="F6" s="135" t="s">
        <v>42</v>
      </c>
      <c r="G6" s="320" cm="1">
        <f t="array" ref="G6">'SUPPLIER INFORMATION'!G8:G8</f>
        <v>0</v>
      </c>
    </row>
    <row r="7" spans="1:8" s="314" customFormat="1" ht="35.1" customHeight="1">
      <c r="B7" s="136" t="s">
        <v>43</v>
      </c>
      <c r="C7" s="317">
        <f>'SUPPLIER INFORMATION'!C9</f>
        <v>0</v>
      </c>
      <c r="D7" s="136" t="s">
        <v>44</v>
      </c>
      <c r="E7" s="317">
        <f>'SUPPLIER INFORMATION'!E9</f>
        <v>0</v>
      </c>
      <c r="F7" s="136" t="s">
        <v>45</v>
      </c>
      <c r="G7" s="321">
        <f>'SUPPLIER INFORMATION'!G9</f>
        <v>0</v>
      </c>
    </row>
    <row r="8" spans="1:8" s="314" customFormat="1" ht="30.75" customHeight="1">
      <c r="B8" s="136" t="s">
        <v>46</v>
      </c>
      <c r="C8" s="317">
        <f>'SUPPLIER INFORMATION'!C10</f>
        <v>0</v>
      </c>
      <c r="D8" s="136" t="s">
        <v>109</v>
      </c>
      <c r="E8" s="319">
        <f>'SUPPLIER INFORMATION'!E10</f>
        <v>0</v>
      </c>
      <c r="F8" s="136" t="s">
        <v>47</v>
      </c>
      <c r="G8" s="321">
        <f>'SUPPLIER INFORMATION'!G10</f>
        <v>0</v>
      </c>
    </row>
    <row r="10" spans="1:8" ht="26.1" customHeight="1">
      <c r="B10" s="557" t="s">
        <v>49</v>
      </c>
      <c r="C10" s="557"/>
      <c r="D10" s="557"/>
      <c r="E10" s="557" t="s">
        <v>50</v>
      </c>
      <c r="F10" s="557"/>
      <c r="G10" s="557"/>
    </row>
    <row r="11" spans="1:8" ht="30.75" customHeight="1">
      <c r="B11" s="135" t="s">
        <v>221</v>
      </c>
      <c r="C11" s="317" t="str">
        <f>'SUPPLIER INFORMATION'!C13</f>
        <v>Name</v>
      </c>
      <c r="D11" s="317" t="str">
        <f>'SUPPLIER INFORMATION'!D13</f>
        <v>Position</v>
      </c>
      <c r="E11" s="135" t="s">
        <v>223</v>
      </c>
      <c r="F11" s="322" t="str">
        <f>'SUPPLIER INFORMATION'!F13</f>
        <v>Name</v>
      </c>
      <c r="G11" s="322" t="str">
        <f>'SUPPLIER INFORMATION'!G13</f>
        <v>Position</v>
      </c>
    </row>
    <row r="12" spans="1:8" ht="30.75" customHeight="1">
      <c r="B12" s="135" t="s">
        <v>222</v>
      </c>
      <c r="C12" s="317" t="str">
        <f>'SUPPLIER INFORMATION'!C14</f>
        <v>Name</v>
      </c>
      <c r="D12" s="317" t="str">
        <f>'SUPPLIER INFORMATION'!D14</f>
        <v>Position</v>
      </c>
      <c r="E12" s="135" t="s">
        <v>223</v>
      </c>
      <c r="F12" s="322" t="str">
        <f>'SUPPLIER INFORMATION'!F14</f>
        <v>Name</v>
      </c>
      <c r="G12" s="322" t="str">
        <f>'SUPPLIER INFORMATION'!G14</f>
        <v>Position</v>
      </c>
    </row>
    <row r="13" spans="1:8" ht="30.75" customHeight="1">
      <c r="B13" s="135" t="s">
        <v>222</v>
      </c>
      <c r="C13" s="317" t="str">
        <f>'SUPPLIER INFORMATION'!C15</f>
        <v>Name</v>
      </c>
      <c r="D13" s="317" t="str">
        <f>'SUPPLIER INFORMATION'!D15</f>
        <v>Position</v>
      </c>
      <c r="E13" s="135" t="s">
        <v>223</v>
      </c>
      <c r="F13" s="322" t="str">
        <f>'SUPPLIER INFORMATION'!F15</f>
        <v>Name</v>
      </c>
      <c r="G13" s="322" t="str">
        <f>'SUPPLIER INFORMATION'!G15</f>
        <v>Position</v>
      </c>
    </row>
    <row r="14" spans="1:8" ht="30.75" customHeight="1">
      <c r="B14" s="135" t="s">
        <v>222</v>
      </c>
      <c r="C14" s="317" t="str">
        <f>'SUPPLIER INFORMATION'!C16</f>
        <v>Name</v>
      </c>
      <c r="D14" s="317" t="str">
        <f>'SUPPLIER INFORMATION'!D16</f>
        <v>Position</v>
      </c>
      <c r="E14" s="135" t="s">
        <v>223</v>
      </c>
      <c r="F14" s="322" t="str">
        <f>'SUPPLIER INFORMATION'!F16</f>
        <v>Name</v>
      </c>
      <c r="G14" s="322" t="str">
        <f>'SUPPLIER INFORMATION'!G16</f>
        <v>Position</v>
      </c>
    </row>
    <row r="15" spans="1:8">
      <c r="C15" s="138"/>
      <c r="D15" s="138"/>
      <c r="E15" s="138"/>
    </row>
    <row r="16" spans="1:8" ht="13.5" thickBot="1">
      <c r="B16" s="138"/>
      <c r="C16" s="138"/>
      <c r="D16" s="138"/>
      <c r="E16" s="138"/>
      <c r="F16" s="138"/>
      <c r="G16" s="138"/>
      <c r="H16" s="315"/>
    </row>
    <row r="17" spans="1:8" ht="24" customHeight="1">
      <c r="B17" s="532" t="s">
        <v>110</v>
      </c>
      <c r="C17" s="532"/>
      <c r="D17" s="139"/>
      <c r="E17" s="529" t="s">
        <v>161</v>
      </c>
      <c r="F17" s="530"/>
      <c r="G17" s="531"/>
    </row>
    <row r="18" spans="1:8" ht="33.6" customHeight="1">
      <c r="B18" s="134" t="s">
        <v>111</v>
      </c>
      <c r="C18" s="308" t="e">
        <f>'RESULTS SHEET - INTERNAL ONLY'!U12</f>
        <v>#DIV/0!</v>
      </c>
      <c r="D18" s="138"/>
      <c r="E18" s="140" t="s">
        <v>166</v>
      </c>
      <c r="F18" s="533" t="s">
        <v>207</v>
      </c>
      <c r="G18" s="534"/>
    </row>
    <row r="19" spans="1:8" ht="33.6" customHeight="1">
      <c r="B19" s="134" t="s">
        <v>112</v>
      </c>
      <c r="C19" s="308" t="e">
        <f>'RESULTS SHEET - INTERNAL ONLY'!E12</f>
        <v>#DIV/0!</v>
      </c>
      <c r="D19" s="138"/>
      <c r="E19" s="141" t="s">
        <v>165</v>
      </c>
      <c r="F19" s="533" t="s">
        <v>292</v>
      </c>
      <c r="G19" s="534"/>
    </row>
    <row r="20" spans="1:8" ht="33.6" customHeight="1">
      <c r="D20" s="138"/>
      <c r="E20" s="142" t="s">
        <v>106</v>
      </c>
      <c r="F20" s="533" t="s">
        <v>105</v>
      </c>
      <c r="G20" s="534"/>
    </row>
    <row r="21" spans="1:8" ht="30" customHeight="1" thickBot="1">
      <c r="B21" s="143"/>
      <c r="C21" s="138"/>
      <c r="D21" s="138"/>
      <c r="E21" s="144" t="s">
        <v>108</v>
      </c>
      <c r="F21" s="527" t="s">
        <v>107</v>
      </c>
      <c r="G21" s="528"/>
    </row>
    <row r="22" spans="1:8" ht="23.25" customHeight="1" thickBot="1">
      <c r="B22" s="145"/>
      <c r="C22" s="146"/>
      <c r="D22" s="146"/>
      <c r="E22" s="146"/>
      <c r="F22" s="146"/>
      <c r="G22" s="147"/>
    </row>
    <row r="23" spans="1:8" s="332" customFormat="1" ht="23.25" customHeight="1" thickBot="1">
      <c r="A23" s="331"/>
      <c r="B23" s="551" t="s">
        <v>129</v>
      </c>
      <c r="C23" s="552"/>
      <c r="D23" s="552"/>
      <c r="E23" s="552"/>
      <c r="F23" s="552"/>
      <c r="G23" s="553"/>
      <c r="H23" s="331"/>
    </row>
    <row r="24" spans="1:8" s="332" customFormat="1" ht="30" customHeight="1">
      <c r="B24" s="326" t="s">
        <v>51</v>
      </c>
      <c r="C24" s="535" t="s">
        <v>162</v>
      </c>
      <c r="D24" s="536"/>
      <c r="E24" s="536"/>
      <c r="F24" s="537"/>
      <c r="G24" s="78" t="s">
        <v>132</v>
      </c>
    </row>
    <row r="25" spans="1:8" s="332" customFormat="1" ht="15" customHeight="1">
      <c r="B25" s="323"/>
      <c r="C25" s="554"/>
      <c r="D25" s="555"/>
      <c r="E25" s="555"/>
      <c r="F25" s="556"/>
      <c r="G25" s="77" t="s">
        <v>153</v>
      </c>
    </row>
    <row r="26" spans="1:8" s="332" customFormat="1" ht="15" customHeight="1">
      <c r="B26" s="324"/>
      <c r="C26" s="547"/>
      <c r="D26" s="545"/>
      <c r="E26" s="545"/>
      <c r="F26" s="546"/>
      <c r="G26" s="79" t="s">
        <v>153</v>
      </c>
    </row>
    <row r="27" spans="1:8" s="332" customFormat="1" ht="15" customHeight="1">
      <c r="B27" s="324"/>
      <c r="C27" s="544"/>
      <c r="D27" s="545"/>
      <c r="E27" s="545"/>
      <c r="F27" s="546"/>
      <c r="G27" s="79" t="s">
        <v>153</v>
      </c>
    </row>
    <row r="28" spans="1:8" s="332" customFormat="1" ht="15" customHeight="1">
      <c r="B28" s="324"/>
      <c r="C28" s="547"/>
      <c r="D28" s="545"/>
      <c r="E28" s="545"/>
      <c r="F28" s="546"/>
      <c r="G28" s="79" t="s">
        <v>153</v>
      </c>
    </row>
    <row r="29" spans="1:8" s="332" customFormat="1" ht="15" customHeight="1">
      <c r="B29" s="324"/>
      <c r="C29" s="544"/>
      <c r="D29" s="545"/>
      <c r="E29" s="545"/>
      <c r="F29" s="546"/>
      <c r="G29" s="79" t="s">
        <v>153</v>
      </c>
    </row>
    <row r="30" spans="1:8" s="332" customFormat="1" ht="15" customHeight="1">
      <c r="B30" s="324"/>
      <c r="C30" s="173"/>
      <c r="D30" s="174"/>
      <c r="E30" s="174"/>
      <c r="F30" s="175"/>
      <c r="G30" s="79" t="s">
        <v>153</v>
      </c>
    </row>
    <row r="31" spans="1:8" s="332" customFormat="1" ht="15" customHeight="1">
      <c r="B31" s="324"/>
      <c r="C31" s="547"/>
      <c r="D31" s="545"/>
      <c r="E31" s="545"/>
      <c r="F31" s="546"/>
      <c r="G31" s="79" t="s">
        <v>153</v>
      </c>
    </row>
    <row r="32" spans="1:8" s="332" customFormat="1" ht="15" customHeight="1">
      <c r="B32" s="324"/>
      <c r="C32" s="548"/>
      <c r="D32" s="549"/>
      <c r="E32" s="549"/>
      <c r="F32" s="550"/>
      <c r="G32" s="77" t="s">
        <v>153</v>
      </c>
    </row>
    <row r="33" spans="2:7" s="332" customFormat="1" ht="15" customHeight="1">
      <c r="B33" s="324"/>
      <c r="C33" s="547"/>
      <c r="D33" s="545"/>
      <c r="E33" s="545"/>
      <c r="F33" s="546"/>
      <c r="G33" s="79" t="s">
        <v>153</v>
      </c>
    </row>
    <row r="34" spans="2:7" s="332" customFormat="1" ht="15" customHeight="1">
      <c r="B34" s="324"/>
      <c r="C34" s="547"/>
      <c r="D34" s="545"/>
      <c r="E34" s="545"/>
      <c r="F34" s="546"/>
      <c r="G34" s="79" t="s">
        <v>153</v>
      </c>
    </row>
    <row r="35" spans="2:7" s="332" customFormat="1" ht="15" customHeight="1">
      <c r="B35" s="324"/>
      <c r="C35" s="547"/>
      <c r="D35" s="545"/>
      <c r="E35" s="545"/>
      <c r="F35" s="546"/>
      <c r="G35" s="79" t="s">
        <v>153</v>
      </c>
    </row>
    <row r="36" spans="2:7" s="332" customFormat="1" ht="15" customHeight="1">
      <c r="B36" s="324"/>
      <c r="C36" s="547"/>
      <c r="D36" s="545"/>
      <c r="E36" s="545"/>
      <c r="F36" s="546"/>
      <c r="G36" s="79" t="s">
        <v>153</v>
      </c>
    </row>
    <row r="37" spans="2:7" s="332" customFormat="1" ht="15" customHeight="1">
      <c r="B37" s="324"/>
      <c r="C37" s="547"/>
      <c r="D37" s="545"/>
      <c r="E37" s="545"/>
      <c r="F37" s="546"/>
      <c r="G37" s="79" t="s">
        <v>153</v>
      </c>
    </row>
    <row r="38" spans="2:7" s="332" customFormat="1" ht="15" customHeight="1">
      <c r="B38" s="324"/>
      <c r="C38" s="547"/>
      <c r="D38" s="545"/>
      <c r="E38" s="545"/>
      <c r="F38" s="546"/>
      <c r="G38" s="79" t="s">
        <v>153</v>
      </c>
    </row>
    <row r="39" spans="2:7" s="332" customFormat="1" ht="15" customHeight="1">
      <c r="B39" s="324"/>
      <c r="C39" s="547"/>
      <c r="D39" s="545"/>
      <c r="E39" s="545"/>
      <c r="F39" s="546"/>
      <c r="G39" s="79" t="s">
        <v>153</v>
      </c>
    </row>
    <row r="40" spans="2:7" s="332" customFormat="1" ht="15" customHeight="1">
      <c r="B40" s="324"/>
      <c r="C40" s="547"/>
      <c r="D40" s="545"/>
      <c r="E40" s="545"/>
      <c r="F40" s="546"/>
      <c r="G40" s="79" t="s">
        <v>153</v>
      </c>
    </row>
    <row r="41" spans="2:7" s="332" customFormat="1" ht="15" customHeight="1">
      <c r="B41" s="324"/>
      <c r="C41" s="547"/>
      <c r="D41" s="545"/>
      <c r="E41" s="545"/>
      <c r="F41" s="546"/>
      <c r="G41" s="79" t="s">
        <v>153</v>
      </c>
    </row>
    <row r="42" spans="2:7" s="332" customFormat="1" ht="15" customHeight="1">
      <c r="B42" s="324"/>
      <c r="C42" s="547"/>
      <c r="D42" s="545"/>
      <c r="E42" s="545"/>
      <c r="F42" s="546"/>
      <c r="G42" s="79" t="s">
        <v>153</v>
      </c>
    </row>
    <row r="43" spans="2:7" s="332" customFormat="1" ht="15" customHeight="1">
      <c r="B43" s="324"/>
      <c r="C43" s="547"/>
      <c r="D43" s="545"/>
      <c r="E43" s="545"/>
      <c r="F43" s="546"/>
      <c r="G43" s="79" t="s">
        <v>153</v>
      </c>
    </row>
    <row r="44" spans="2:7" s="332" customFormat="1" ht="15" customHeight="1">
      <c r="B44" s="324"/>
      <c r="C44" s="547"/>
      <c r="D44" s="545"/>
      <c r="E44" s="545"/>
      <c r="F44" s="546"/>
      <c r="G44" s="79" t="s">
        <v>153</v>
      </c>
    </row>
    <row r="45" spans="2:7" s="332" customFormat="1" ht="15" customHeight="1">
      <c r="B45" s="324"/>
      <c r="C45" s="547"/>
      <c r="D45" s="545"/>
      <c r="E45" s="545"/>
      <c r="F45" s="546"/>
      <c r="G45" s="79" t="s">
        <v>153</v>
      </c>
    </row>
    <row r="46" spans="2:7" s="332" customFormat="1" ht="15" customHeight="1">
      <c r="B46" s="324"/>
      <c r="C46" s="547"/>
      <c r="D46" s="545"/>
      <c r="E46" s="545"/>
      <c r="F46" s="546"/>
      <c r="G46" s="79" t="s">
        <v>153</v>
      </c>
    </row>
    <row r="47" spans="2:7" s="332" customFormat="1" ht="15" customHeight="1">
      <c r="B47" s="324"/>
      <c r="C47" s="547"/>
      <c r="D47" s="545"/>
      <c r="E47" s="545"/>
      <c r="F47" s="546"/>
      <c r="G47" s="79" t="s">
        <v>153</v>
      </c>
    </row>
    <row r="48" spans="2:7" s="332" customFormat="1" ht="15" customHeight="1">
      <c r="B48" s="324"/>
      <c r="C48" s="547"/>
      <c r="D48" s="545"/>
      <c r="E48" s="545"/>
      <c r="F48" s="546"/>
      <c r="G48" s="79" t="s">
        <v>153</v>
      </c>
    </row>
    <row r="49" spans="2:7" s="332" customFormat="1" ht="15" customHeight="1">
      <c r="B49" s="324"/>
      <c r="C49" s="547"/>
      <c r="D49" s="545"/>
      <c r="E49" s="545"/>
      <c r="F49" s="546"/>
      <c r="G49" s="79" t="s">
        <v>153</v>
      </c>
    </row>
    <row r="50" spans="2:7" s="332" customFormat="1" ht="15" customHeight="1">
      <c r="B50" s="324"/>
      <c r="C50" s="547"/>
      <c r="D50" s="545"/>
      <c r="E50" s="545"/>
      <c r="F50" s="546"/>
      <c r="G50" s="79" t="s">
        <v>153</v>
      </c>
    </row>
    <row r="51" spans="2:7" s="332" customFormat="1" ht="15" customHeight="1">
      <c r="B51" s="324"/>
      <c r="C51" s="547"/>
      <c r="D51" s="545"/>
      <c r="E51" s="545"/>
      <c r="F51" s="546"/>
      <c r="G51" s="79" t="s">
        <v>153</v>
      </c>
    </row>
    <row r="52" spans="2:7" s="332" customFormat="1" ht="15" customHeight="1">
      <c r="B52" s="324"/>
      <c r="C52" s="547"/>
      <c r="D52" s="545"/>
      <c r="E52" s="545"/>
      <c r="F52" s="546"/>
      <c r="G52" s="79" t="s">
        <v>153</v>
      </c>
    </row>
    <row r="53" spans="2:7" s="332" customFormat="1" ht="15" customHeight="1">
      <c r="B53" s="324"/>
      <c r="C53" s="547"/>
      <c r="D53" s="545"/>
      <c r="E53" s="545"/>
      <c r="F53" s="546"/>
      <c r="G53" s="79" t="s">
        <v>153</v>
      </c>
    </row>
    <row r="54" spans="2:7" s="332" customFormat="1" ht="15" customHeight="1">
      <c r="B54" s="324"/>
      <c r="C54" s="547"/>
      <c r="D54" s="545"/>
      <c r="E54" s="545"/>
      <c r="F54" s="546"/>
      <c r="G54" s="79" t="s">
        <v>153</v>
      </c>
    </row>
    <row r="55" spans="2:7" s="332" customFormat="1" ht="15" customHeight="1">
      <c r="B55" s="324"/>
      <c r="C55" s="547"/>
      <c r="D55" s="545"/>
      <c r="E55" s="545"/>
      <c r="F55" s="546"/>
      <c r="G55" s="79" t="s">
        <v>153</v>
      </c>
    </row>
    <row r="56" spans="2:7" s="332" customFormat="1" ht="15" customHeight="1">
      <c r="B56" s="324"/>
      <c r="C56" s="547"/>
      <c r="D56" s="545"/>
      <c r="E56" s="545"/>
      <c r="F56" s="546"/>
      <c r="G56" s="79" t="s">
        <v>153</v>
      </c>
    </row>
    <row r="57" spans="2:7" s="332" customFormat="1" ht="15" customHeight="1">
      <c r="B57" s="324"/>
      <c r="C57" s="547"/>
      <c r="D57" s="545"/>
      <c r="E57" s="545"/>
      <c r="F57" s="546"/>
      <c r="G57" s="79" t="s">
        <v>153</v>
      </c>
    </row>
    <row r="58" spans="2:7" s="332" customFormat="1" ht="15" customHeight="1">
      <c r="B58" s="324"/>
      <c r="C58" s="547"/>
      <c r="D58" s="545"/>
      <c r="E58" s="545"/>
      <c r="F58" s="546"/>
      <c r="G58" s="79" t="s">
        <v>153</v>
      </c>
    </row>
    <row r="59" spans="2:7" s="332" customFormat="1" ht="15" customHeight="1">
      <c r="B59" s="324"/>
      <c r="C59" s="547"/>
      <c r="D59" s="545"/>
      <c r="E59" s="545"/>
      <c r="F59" s="546"/>
      <c r="G59" s="79" t="s">
        <v>153</v>
      </c>
    </row>
    <row r="60" spans="2:7" s="332" customFormat="1" ht="15" customHeight="1">
      <c r="B60" s="324"/>
      <c r="C60" s="547"/>
      <c r="D60" s="545"/>
      <c r="E60" s="545"/>
      <c r="F60" s="546"/>
      <c r="G60" s="79" t="s">
        <v>153</v>
      </c>
    </row>
    <row r="61" spans="2:7" s="332" customFormat="1" ht="15" customHeight="1">
      <c r="B61" s="324"/>
      <c r="C61" s="547"/>
      <c r="D61" s="545"/>
      <c r="E61" s="545"/>
      <c r="F61" s="546"/>
      <c r="G61" s="79" t="s">
        <v>153</v>
      </c>
    </row>
    <row r="62" spans="2:7" s="332" customFormat="1" ht="15" customHeight="1">
      <c r="B62" s="324"/>
      <c r="C62" s="547"/>
      <c r="D62" s="545"/>
      <c r="E62" s="545"/>
      <c r="F62" s="546"/>
      <c r="G62" s="79" t="s">
        <v>153</v>
      </c>
    </row>
    <row r="63" spans="2:7" s="332" customFormat="1" ht="15" customHeight="1">
      <c r="B63" s="324"/>
      <c r="C63" s="547"/>
      <c r="D63" s="545"/>
      <c r="E63" s="545"/>
      <c r="F63" s="546"/>
      <c r="G63" s="79" t="s">
        <v>153</v>
      </c>
    </row>
    <row r="64" spans="2:7" s="332" customFormat="1" ht="15" customHeight="1">
      <c r="B64" s="324"/>
      <c r="C64" s="547"/>
      <c r="D64" s="545"/>
      <c r="E64" s="545"/>
      <c r="F64" s="546"/>
      <c r="G64" s="79" t="s">
        <v>153</v>
      </c>
    </row>
    <row r="65" spans="2:7" s="332" customFormat="1" ht="15" customHeight="1">
      <c r="B65" s="324"/>
      <c r="C65" s="547"/>
      <c r="D65" s="545"/>
      <c r="E65" s="545"/>
      <c r="F65" s="546"/>
      <c r="G65" s="79" t="s">
        <v>153</v>
      </c>
    </row>
    <row r="66" spans="2:7" s="332" customFormat="1" ht="15" customHeight="1">
      <c r="B66" s="324"/>
      <c r="C66" s="547"/>
      <c r="D66" s="545"/>
      <c r="E66" s="545"/>
      <c r="F66" s="546"/>
      <c r="G66" s="79" t="s">
        <v>153</v>
      </c>
    </row>
    <row r="67" spans="2:7" s="332" customFormat="1" ht="15" customHeight="1">
      <c r="B67" s="324"/>
      <c r="C67" s="547"/>
      <c r="D67" s="545"/>
      <c r="E67" s="545"/>
      <c r="F67" s="546"/>
      <c r="G67" s="79" t="s">
        <v>153</v>
      </c>
    </row>
    <row r="68" spans="2:7" s="332" customFormat="1" ht="15" customHeight="1" thickBot="1">
      <c r="B68" s="325"/>
      <c r="C68" s="564"/>
      <c r="D68" s="565"/>
      <c r="E68" s="565"/>
      <c r="F68" s="566"/>
      <c r="G68" s="80" t="s">
        <v>153</v>
      </c>
    </row>
    <row r="69" spans="2:7" s="332" customFormat="1" ht="13.5" thickBot="1"/>
    <row r="70" spans="2:7" s="332" customFormat="1" ht="30" customHeight="1">
      <c r="B70" s="541" t="s">
        <v>130</v>
      </c>
      <c r="C70" s="542"/>
      <c r="D70" s="542"/>
      <c r="E70" s="542"/>
      <c r="F70" s="542"/>
      <c r="G70" s="543"/>
    </row>
    <row r="71" spans="2:7" s="332" customFormat="1" ht="14.65" customHeight="1">
      <c r="B71" s="327" t="s">
        <v>113</v>
      </c>
      <c r="C71" s="505" t="s">
        <v>114</v>
      </c>
      <c r="D71" s="505"/>
      <c r="E71" s="505"/>
      <c r="F71" s="505"/>
      <c r="G71" s="328" t="s">
        <v>115</v>
      </c>
    </row>
    <row r="72" spans="2:7" s="332" customFormat="1">
      <c r="B72" s="324">
        <v>1</v>
      </c>
      <c r="C72" s="538"/>
      <c r="D72" s="539"/>
      <c r="E72" s="539"/>
      <c r="F72" s="540"/>
      <c r="G72" s="79" t="s">
        <v>153</v>
      </c>
    </row>
    <row r="73" spans="2:7" s="332" customFormat="1" ht="14.65" customHeight="1">
      <c r="B73" s="324">
        <v>2</v>
      </c>
      <c r="C73" s="512"/>
      <c r="D73" s="512"/>
      <c r="E73" s="512"/>
      <c r="F73" s="512"/>
      <c r="G73" s="79" t="s">
        <v>153</v>
      </c>
    </row>
    <row r="74" spans="2:7" s="332" customFormat="1">
      <c r="B74" s="324">
        <v>3</v>
      </c>
      <c r="C74" s="512"/>
      <c r="D74" s="512"/>
      <c r="E74" s="512"/>
      <c r="F74" s="512"/>
      <c r="G74" s="79" t="s">
        <v>153</v>
      </c>
    </row>
    <row r="75" spans="2:7" s="332" customFormat="1">
      <c r="B75" s="324">
        <v>4</v>
      </c>
      <c r="C75" s="512"/>
      <c r="D75" s="512"/>
      <c r="E75" s="512"/>
      <c r="F75" s="512"/>
      <c r="G75" s="79" t="s">
        <v>153</v>
      </c>
    </row>
    <row r="76" spans="2:7" s="332" customFormat="1">
      <c r="B76" s="324">
        <v>5</v>
      </c>
      <c r="C76" s="512"/>
      <c r="D76" s="512"/>
      <c r="E76" s="512"/>
      <c r="F76" s="512"/>
      <c r="G76" s="79" t="s">
        <v>153</v>
      </c>
    </row>
    <row r="77" spans="2:7" s="332" customFormat="1">
      <c r="B77" s="324">
        <v>6</v>
      </c>
      <c r="C77" s="512"/>
      <c r="D77" s="512"/>
      <c r="E77" s="512"/>
      <c r="F77" s="512"/>
      <c r="G77" s="79" t="s">
        <v>153</v>
      </c>
    </row>
    <row r="78" spans="2:7" s="332" customFormat="1">
      <c r="B78" s="324">
        <v>7</v>
      </c>
      <c r="C78" s="512"/>
      <c r="D78" s="512"/>
      <c r="E78" s="512"/>
      <c r="F78" s="512"/>
      <c r="G78" s="79" t="s">
        <v>153</v>
      </c>
    </row>
    <row r="79" spans="2:7" s="332" customFormat="1">
      <c r="B79" s="324">
        <v>8</v>
      </c>
      <c r="C79" s="512"/>
      <c r="D79" s="512"/>
      <c r="E79" s="512"/>
      <c r="F79" s="512"/>
      <c r="G79" s="79" t="s">
        <v>153</v>
      </c>
    </row>
    <row r="80" spans="2:7" s="332" customFormat="1">
      <c r="B80" s="324">
        <v>9</v>
      </c>
      <c r="C80" s="512"/>
      <c r="D80" s="512"/>
      <c r="E80" s="512"/>
      <c r="F80" s="512"/>
      <c r="G80" s="79" t="s">
        <v>153</v>
      </c>
    </row>
    <row r="81" spans="2:7" s="332" customFormat="1">
      <c r="B81" s="324">
        <v>10</v>
      </c>
      <c r="C81" s="512"/>
      <c r="D81" s="512"/>
      <c r="E81" s="512"/>
      <c r="F81" s="512"/>
      <c r="G81" s="79" t="s">
        <v>153</v>
      </c>
    </row>
    <row r="82" spans="2:7" s="332" customFormat="1">
      <c r="B82" s="324">
        <v>11</v>
      </c>
      <c r="C82" s="512"/>
      <c r="D82" s="512"/>
      <c r="E82" s="512"/>
      <c r="F82" s="512"/>
      <c r="G82" s="79" t="s">
        <v>153</v>
      </c>
    </row>
    <row r="83" spans="2:7" s="332" customFormat="1">
      <c r="B83" s="324">
        <v>12</v>
      </c>
      <c r="C83" s="512"/>
      <c r="D83" s="512"/>
      <c r="E83" s="512"/>
      <c r="F83" s="512"/>
      <c r="G83" s="79" t="s">
        <v>153</v>
      </c>
    </row>
    <row r="84" spans="2:7" s="332" customFormat="1">
      <c r="B84" s="324">
        <v>13</v>
      </c>
      <c r="C84" s="512"/>
      <c r="D84" s="512"/>
      <c r="E84" s="512"/>
      <c r="F84" s="512"/>
      <c r="G84" s="79" t="s">
        <v>153</v>
      </c>
    </row>
    <row r="85" spans="2:7" s="332" customFormat="1">
      <c r="B85" s="324">
        <v>14</v>
      </c>
      <c r="C85" s="512"/>
      <c r="D85" s="512"/>
      <c r="E85" s="512"/>
      <c r="F85" s="512"/>
      <c r="G85" s="79" t="s">
        <v>153</v>
      </c>
    </row>
    <row r="86" spans="2:7" s="332" customFormat="1">
      <c r="B86" s="324">
        <v>15</v>
      </c>
      <c r="C86" s="512"/>
      <c r="D86" s="512"/>
      <c r="E86" s="512"/>
      <c r="F86" s="512"/>
      <c r="G86" s="79" t="s">
        <v>153</v>
      </c>
    </row>
    <row r="87" spans="2:7" s="332" customFormat="1">
      <c r="B87" s="324">
        <v>16</v>
      </c>
      <c r="C87" s="512"/>
      <c r="D87" s="512"/>
      <c r="E87" s="512"/>
      <c r="F87" s="512"/>
      <c r="G87" s="79" t="s">
        <v>153</v>
      </c>
    </row>
    <row r="88" spans="2:7" s="332" customFormat="1">
      <c r="B88" s="324">
        <v>17</v>
      </c>
      <c r="C88" s="512"/>
      <c r="D88" s="512"/>
      <c r="E88" s="512"/>
      <c r="F88" s="512"/>
      <c r="G88" s="79" t="s">
        <v>153</v>
      </c>
    </row>
    <row r="89" spans="2:7" s="332" customFormat="1">
      <c r="B89" s="324">
        <v>18</v>
      </c>
      <c r="C89" s="512"/>
      <c r="D89" s="512"/>
      <c r="E89" s="512"/>
      <c r="F89" s="512"/>
      <c r="G89" s="79" t="s">
        <v>153</v>
      </c>
    </row>
    <row r="90" spans="2:7" s="332" customFormat="1">
      <c r="B90" s="324">
        <v>19</v>
      </c>
      <c r="C90" s="512"/>
      <c r="D90" s="512"/>
      <c r="E90" s="512"/>
      <c r="F90" s="512"/>
      <c r="G90" s="79" t="s">
        <v>153</v>
      </c>
    </row>
    <row r="91" spans="2:7" s="332" customFormat="1" ht="13.5" thickBot="1">
      <c r="B91" s="325">
        <v>20</v>
      </c>
      <c r="C91" s="513"/>
      <c r="D91" s="513"/>
      <c r="E91" s="513"/>
      <c r="F91" s="513"/>
      <c r="G91" s="80" t="s">
        <v>153</v>
      </c>
    </row>
    <row r="92" spans="2:7" s="332" customFormat="1" ht="13.5" thickBot="1"/>
    <row r="93" spans="2:7" s="332" customFormat="1" ht="28.5" customHeight="1">
      <c r="B93" s="514" t="s">
        <v>131</v>
      </c>
      <c r="C93" s="515"/>
      <c r="D93" s="515"/>
      <c r="E93" s="515"/>
      <c r="F93" s="515"/>
      <c r="G93" s="516"/>
    </row>
    <row r="94" spans="2:7" s="332" customFormat="1" ht="14.65" customHeight="1">
      <c r="B94" s="333" t="s">
        <v>113</v>
      </c>
      <c r="C94" s="517" t="s">
        <v>114</v>
      </c>
      <c r="D94" s="518"/>
      <c r="E94" s="518"/>
      <c r="F94" s="518"/>
      <c r="G94" s="519"/>
    </row>
    <row r="95" spans="2:7" s="332" customFormat="1">
      <c r="B95" s="324">
        <v>1</v>
      </c>
      <c r="C95" s="506"/>
      <c r="D95" s="507"/>
      <c r="E95" s="507"/>
      <c r="F95" s="507"/>
      <c r="G95" s="508"/>
    </row>
    <row r="96" spans="2:7" s="332" customFormat="1" ht="14.65" customHeight="1">
      <c r="B96" s="324">
        <v>2</v>
      </c>
      <c r="C96" s="506"/>
      <c r="D96" s="507"/>
      <c r="E96" s="507"/>
      <c r="F96" s="507"/>
      <c r="G96" s="508"/>
    </row>
    <row r="97" spans="2:7" s="332" customFormat="1">
      <c r="B97" s="324">
        <v>3</v>
      </c>
      <c r="C97" s="506"/>
      <c r="D97" s="507"/>
      <c r="E97" s="507"/>
      <c r="F97" s="507"/>
      <c r="G97" s="508"/>
    </row>
    <row r="98" spans="2:7" s="332" customFormat="1">
      <c r="B98" s="324">
        <v>4</v>
      </c>
      <c r="C98" s="506"/>
      <c r="D98" s="507"/>
      <c r="E98" s="507"/>
      <c r="F98" s="507"/>
      <c r="G98" s="508"/>
    </row>
    <row r="99" spans="2:7" s="332" customFormat="1">
      <c r="B99" s="324">
        <v>5</v>
      </c>
      <c r="C99" s="506"/>
      <c r="D99" s="507"/>
      <c r="E99" s="507"/>
      <c r="F99" s="507"/>
      <c r="G99" s="508"/>
    </row>
    <row r="100" spans="2:7" s="332" customFormat="1">
      <c r="B100" s="324">
        <v>6</v>
      </c>
      <c r="C100" s="506"/>
      <c r="D100" s="507"/>
      <c r="E100" s="507"/>
      <c r="F100" s="507"/>
      <c r="G100" s="508"/>
    </row>
    <row r="101" spans="2:7" s="332" customFormat="1">
      <c r="B101" s="324">
        <v>7</v>
      </c>
      <c r="C101" s="506"/>
      <c r="D101" s="507"/>
      <c r="E101" s="507"/>
      <c r="F101" s="507"/>
      <c r="G101" s="508"/>
    </row>
    <row r="102" spans="2:7" s="332" customFormat="1">
      <c r="B102" s="324">
        <v>8</v>
      </c>
      <c r="C102" s="506"/>
      <c r="D102" s="507"/>
      <c r="E102" s="507"/>
      <c r="F102" s="507"/>
      <c r="G102" s="508"/>
    </row>
    <row r="103" spans="2:7" s="332" customFormat="1">
      <c r="B103" s="324">
        <v>9</v>
      </c>
      <c r="C103" s="506"/>
      <c r="D103" s="507"/>
      <c r="E103" s="507"/>
      <c r="F103" s="507"/>
      <c r="G103" s="508"/>
    </row>
    <row r="104" spans="2:7" s="332" customFormat="1">
      <c r="B104" s="324">
        <v>10</v>
      </c>
      <c r="C104" s="506"/>
      <c r="D104" s="507"/>
      <c r="E104" s="507"/>
      <c r="F104" s="507"/>
      <c r="G104" s="508"/>
    </row>
    <row r="105" spans="2:7" s="332" customFormat="1">
      <c r="B105" s="324">
        <v>11</v>
      </c>
      <c r="C105" s="506"/>
      <c r="D105" s="507"/>
      <c r="E105" s="507"/>
      <c r="F105" s="507"/>
      <c r="G105" s="508"/>
    </row>
    <row r="106" spans="2:7" s="332" customFormat="1">
      <c r="B106" s="324">
        <v>12</v>
      </c>
      <c r="C106" s="506"/>
      <c r="D106" s="507"/>
      <c r="E106" s="507"/>
      <c r="F106" s="507"/>
      <c r="G106" s="508"/>
    </row>
    <row r="107" spans="2:7" s="332" customFormat="1">
      <c r="B107" s="324">
        <v>13</v>
      </c>
      <c r="C107" s="506"/>
      <c r="D107" s="507"/>
      <c r="E107" s="507"/>
      <c r="F107" s="507"/>
      <c r="G107" s="508"/>
    </row>
    <row r="108" spans="2:7" s="332" customFormat="1">
      <c r="B108" s="324">
        <v>14</v>
      </c>
      <c r="C108" s="506"/>
      <c r="D108" s="507"/>
      <c r="E108" s="507"/>
      <c r="F108" s="507"/>
      <c r="G108" s="508"/>
    </row>
    <row r="109" spans="2:7" s="332" customFormat="1">
      <c r="B109" s="324">
        <v>15</v>
      </c>
      <c r="C109" s="506"/>
      <c r="D109" s="507"/>
      <c r="E109" s="507"/>
      <c r="F109" s="507"/>
      <c r="G109" s="508"/>
    </row>
    <row r="110" spans="2:7" s="332" customFormat="1">
      <c r="B110" s="324">
        <v>16</v>
      </c>
      <c r="C110" s="506"/>
      <c r="D110" s="507"/>
      <c r="E110" s="507"/>
      <c r="F110" s="507"/>
      <c r="G110" s="508"/>
    </row>
    <row r="111" spans="2:7" s="332" customFormat="1">
      <c r="B111" s="324">
        <v>17</v>
      </c>
      <c r="C111" s="506"/>
      <c r="D111" s="507"/>
      <c r="E111" s="507"/>
      <c r="F111" s="507"/>
      <c r="G111" s="508"/>
    </row>
    <row r="112" spans="2:7" s="332" customFormat="1">
      <c r="B112" s="324">
        <v>18</v>
      </c>
      <c r="C112" s="506"/>
      <c r="D112" s="507"/>
      <c r="E112" s="507"/>
      <c r="F112" s="507"/>
      <c r="G112" s="508"/>
    </row>
    <row r="113" spans="2:7" s="332" customFormat="1">
      <c r="B113" s="324">
        <v>19</v>
      </c>
      <c r="C113" s="506"/>
      <c r="D113" s="507"/>
      <c r="E113" s="507"/>
      <c r="F113" s="507"/>
      <c r="G113" s="508"/>
    </row>
    <row r="114" spans="2:7" s="332" customFormat="1" ht="13.5" thickBot="1">
      <c r="B114" s="325">
        <v>20</v>
      </c>
      <c r="C114" s="509"/>
      <c r="D114" s="510"/>
      <c r="E114" s="510"/>
      <c r="F114" s="510"/>
      <c r="G114" s="511"/>
    </row>
    <row r="115" spans="2:7" s="332" customFormat="1"/>
    <row r="116" spans="2:7" s="332" customFormat="1"/>
    <row r="117" spans="2:7" s="332" customFormat="1"/>
    <row r="118" spans="2:7" s="332" customFormat="1"/>
    <row r="119" spans="2:7" s="332" customFormat="1"/>
    <row r="120" spans="2:7" s="332" customFormat="1"/>
    <row r="121" spans="2:7" s="332" customFormat="1"/>
    <row r="122" spans="2:7" s="332" customFormat="1"/>
    <row r="123" spans="2:7" s="332" customFormat="1"/>
    <row r="124" spans="2:7" s="332" customFormat="1"/>
    <row r="125" spans="2:7" s="332" customFormat="1"/>
    <row r="126" spans="2:7" s="332" customFormat="1"/>
    <row r="127" spans="2:7" s="332" customFormat="1"/>
    <row r="128" spans="2:7"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sheetData>
  <sheetProtection algorithmName="SHA-512" hashValue="rhBSKu8BLA34tJsLJkicuLKMZ/lybRAgHczY4YIecaE+vfdcHDB+lwZQhz+EzR6fYYFKg7dNppR1Gs26zbwALw==" saltValue="HrQbiE85dtFDOX7Z33NTRg==" spinCount="100000" sheet="1" formatCells="0" formatColumns="0" formatRows="0" insertRows="0" deleteRows="0" sort="0" autoFilter="0"/>
  <protectedRanges>
    <protectedRange sqref="G24:G68 G72:G91" name="AllowSortFilter"/>
  </protectedRanges>
  <autoFilter ref="G24:G68" xr:uid="{0BFD0C88-6CD4-4231-AC8A-61E8ACA4A37E}"/>
  <mergeCells count="101">
    <mergeCell ref="C64:F64"/>
    <mergeCell ref="C65:F65"/>
    <mergeCell ref="C66:F66"/>
    <mergeCell ref="C67:F67"/>
    <mergeCell ref="C68:F68"/>
    <mergeCell ref="C59:F59"/>
    <mergeCell ref="C60:F60"/>
    <mergeCell ref="C61:F61"/>
    <mergeCell ref="C62:F62"/>
    <mergeCell ref="C63:F63"/>
    <mergeCell ref="C54:F54"/>
    <mergeCell ref="C55:F55"/>
    <mergeCell ref="C56:F56"/>
    <mergeCell ref="C57:F57"/>
    <mergeCell ref="C58:F58"/>
    <mergeCell ref="C49:F49"/>
    <mergeCell ref="C50:F50"/>
    <mergeCell ref="C51:F51"/>
    <mergeCell ref="C52:F52"/>
    <mergeCell ref="C53:F53"/>
    <mergeCell ref="C44:F44"/>
    <mergeCell ref="C45:F45"/>
    <mergeCell ref="C46:F46"/>
    <mergeCell ref="C47:F47"/>
    <mergeCell ref="C48:F48"/>
    <mergeCell ref="C39:F39"/>
    <mergeCell ref="C40:F40"/>
    <mergeCell ref="C41:F41"/>
    <mergeCell ref="C42:F42"/>
    <mergeCell ref="C43:F43"/>
    <mergeCell ref="B23:G23"/>
    <mergeCell ref="C25:F25"/>
    <mergeCell ref="C26:F26"/>
    <mergeCell ref="C27:F27"/>
    <mergeCell ref="C28:F28"/>
    <mergeCell ref="B10:D10"/>
    <mergeCell ref="E10:G10"/>
    <mergeCell ref="B5:G5"/>
    <mergeCell ref="B4:E4"/>
    <mergeCell ref="B3:G3"/>
    <mergeCell ref="C1:E2"/>
    <mergeCell ref="F21:G21"/>
    <mergeCell ref="E17:G17"/>
    <mergeCell ref="B17:C17"/>
    <mergeCell ref="F19:G19"/>
    <mergeCell ref="F20:G20"/>
    <mergeCell ref="F18:G18"/>
    <mergeCell ref="C83:F83"/>
    <mergeCell ref="C24:F24"/>
    <mergeCell ref="C72:F72"/>
    <mergeCell ref="C73:F73"/>
    <mergeCell ref="C74:F74"/>
    <mergeCell ref="C75:F75"/>
    <mergeCell ref="B70:G70"/>
    <mergeCell ref="C29:F29"/>
    <mergeCell ref="C31:F31"/>
    <mergeCell ref="C32:F32"/>
    <mergeCell ref="C33:F33"/>
    <mergeCell ref="C34:F34"/>
    <mergeCell ref="C35:F35"/>
    <mergeCell ref="C36:F36"/>
    <mergeCell ref="C37:F37"/>
    <mergeCell ref="C38:F38"/>
    <mergeCell ref="C103:G103"/>
    <mergeCell ref="C104:G104"/>
    <mergeCell ref="C105:G105"/>
    <mergeCell ref="C84:F84"/>
    <mergeCell ref="C85:F85"/>
    <mergeCell ref="C86:F86"/>
    <mergeCell ref="C87:F87"/>
    <mergeCell ref="C95:G95"/>
    <mergeCell ref="C88:F88"/>
    <mergeCell ref="C89:F89"/>
    <mergeCell ref="C90:F90"/>
    <mergeCell ref="C91:F91"/>
    <mergeCell ref="B93:G93"/>
    <mergeCell ref="C94:G94"/>
    <mergeCell ref="C71:F71"/>
    <mergeCell ref="C111:G111"/>
    <mergeCell ref="C112:G112"/>
    <mergeCell ref="C113:G113"/>
    <mergeCell ref="C114:G114"/>
    <mergeCell ref="C76:F76"/>
    <mergeCell ref="C77:F77"/>
    <mergeCell ref="C78:F78"/>
    <mergeCell ref="C79:F79"/>
    <mergeCell ref="C80:F80"/>
    <mergeCell ref="C81:F81"/>
    <mergeCell ref="C82:F82"/>
    <mergeCell ref="C106:G106"/>
    <mergeCell ref="C107:G107"/>
    <mergeCell ref="C108:G108"/>
    <mergeCell ref="C109:G109"/>
    <mergeCell ref="C96:G96"/>
    <mergeCell ref="C97:G97"/>
    <mergeCell ref="C98:G98"/>
    <mergeCell ref="C99:G99"/>
    <mergeCell ref="C100:G100"/>
    <mergeCell ref="C110:G110"/>
    <mergeCell ref="C101:G101"/>
    <mergeCell ref="C102:G102"/>
  </mergeCells>
  <conditionalFormatting sqref="G25:G68 G72:G91">
    <cfRule type="cellIs" dxfId="9" priority="9" operator="equal">
      <formula>"NO"</formula>
    </cfRule>
    <cfRule type="cellIs" dxfId="8" priority="10" operator="equal">
      <formula>"YES"</formula>
    </cfRule>
  </conditionalFormatting>
  <conditionalFormatting sqref="C18">
    <cfRule type="cellIs" dxfId="7" priority="5" operator="lessThan">
      <formula>0.25</formula>
    </cfRule>
    <cfRule type="cellIs" dxfId="6" priority="6" operator="between">
      <formula>0.56</formula>
      <formula>0.25</formula>
    </cfRule>
    <cfRule type="cellIs" dxfId="5" priority="7" operator="between">
      <formula>0.56</formula>
      <formula>0.75</formula>
    </cfRule>
    <cfRule type="cellIs" dxfId="4" priority="8" operator="greaterThan">
      <formula>0.75</formula>
    </cfRule>
  </conditionalFormatting>
  <conditionalFormatting sqref="C19">
    <cfRule type="cellIs" dxfId="3" priority="1" operator="lessThan">
      <formula>0.25</formula>
    </cfRule>
    <cfRule type="cellIs" dxfId="2" priority="2" operator="between">
      <formula>0.56</formula>
      <formula>0.25</formula>
    </cfRule>
    <cfRule type="cellIs" dxfId="1" priority="3" operator="between">
      <formula>0.56</formula>
      <formula>0.75</formula>
    </cfRule>
    <cfRule type="cellIs" dxfId="0" priority="4" operator="greaterThan">
      <formula>0.75</formula>
    </cfRule>
  </conditionalFormatting>
  <dataValidations count="3">
    <dataValidation allowBlank="1" sqref="C24" xr:uid="{3F0095F5-E7D7-40B5-A09C-5A1B7014F7D1}"/>
    <dataValidation type="list" allowBlank="1" showInputMessage="1" showErrorMessage="1" sqref="G4" xr:uid="{4F26849D-E372-47F2-A4C7-C23C712FA01F}">
      <formula1>"SELECT, CAPACITY AUDIT, FULL AUDIT"</formula1>
    </dataValidation>
    <dataValidation type="list" allowBlank="1" showInputMessage="1" showErrorMessage="1" sqref="G25:G68 G72:G91" xr:uid="{705CC58C-8E72-4BE8-85EC-177C3146AAEA}">
      <formula1>"SELECT, YES, NO"</formula1>
    </dataValidation>
  </dataValidations>
  <pageMargins left="0.7" right="0.7" top="0.75" bottom="0.75" header="0.3" footer="0.3"/>
  <pageSetup orientation="portrait" r:id="rId1"/>
  <ignoredErrors>
    <ignoredError sqref="C11:C14 D11:D14 F11:F14 G11:G14 G6:G8 E6:E8 C6:C8" unlockedFormula="1"/>
    <ignoredError sqref="C18:C19" evalError="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FFB0-8C4B-4220-B907-E44FC68614B7}">
  <sheetPr>
    <tabColor rgb="FF7030A0"/>
  </sheetPr>
  <dimension ref="A1:N54"/>
  <sheetViews>
    <sheetView zoomScale="70" zoomScaleNormal="70" workbookViewId="0">
      <selection activeCell="A12" sqref="A12"/>
    </sheetView>
  </sheetViews>
  <sheetFormatPr defaultColWidth="11.5703125" defaultRowHeight="15"/>
  <cols>
    <col min="1" max="1" width="11.5703125" style="23"/>
    <col min="2" max="6" width="8.5703125" style="23" customWidth="1"/>
    <col min="7" max="7" width="31.85546875" style="23" customWidth="1"/>
    <col min="8" max="8" width="15.85546875" style="23" customWidth="1"/>
    <col min="9" max="9" width="18" style="23" customWidth="1"/>
    <col min="10" max="10" width="18.42578125" style="23" customWidth="1"/>
    <col min="11" max="11" width="40" style="23" customWidth="1"/>
    <col min="12" max="12" width="11.5703125" style="23"/>
    <col min="13" max="13" width="17.42578125" style="23" customWidth="1"/>
    <col min="14" max="14" width="22.5703125" style="23" customWidth="1"/>
    <col min="15" max="16384" width="11.5703125" style="23"/>
  </cols>
  <sheetData>
    <row r="1" spans="1:14" s="33" customFormat="1" ht="15.75">
      <c r="A1" s="571" t="s">
        <v>163</v>
      </c>
      <c r="B1" s="571"/>
      <c r="C1" s="571"/>
      <c r="D1" s="571"/>
      <c r="E1" s="571"/>
      <c r="F1" s="571"/>
      <c r="G1" s="571"/>
      <c r="H1" s="571"/>
      <c r="I1" s="571"/>
      <c r="J1" s="571"/>
      <c r="K1" s="571"/>
      <c r="L1" s="571"/>
      <c r="M1" s="338" t="s">
        <v>1</v>
      </c>
      <c r="N1" s="154" t="str">
        <f>'HISTORY OF CHANGES'!F1</f>
        <v>Revision E</v>
      </c>
    </row>
    <row r="2" spans="1:14" s="33" customFormat="1" ht="47.25" customHeight="1" thickBot="1">
      <c r="A2" s="571"/>
      <c r="B2" s="571"/>
      <c r="C2" s="571"/>
      <c r="D2" s="571"/>
      <c r="E2" s="571"/>
      <c r="F2" s="571"/>
      <c r="G2" s="571"/>
      <c r="H2" s="571"/>
      <c r="I2" s="571"/>
      <c r="J2" s="571"/>
      <c r="K2" s="571"/>
      <c r="L2" s="571"/>
      <c r="M2" s="339" t="s">
        <v>2</v>
      </c>
      <c r="N2" s="180" t="s">
        <v>150</v>
      </c>
    </row>
    <row r="3" spans="1:14" s="25" customFormat="1" ht="26.25">
      <c r="A3" s="581"/>
      <c r="B3" s="582"/>
      <c r="C3" s="582"/>
      <c r="D3" s="582"/>
      <c r="E3" s="582"/>
      <c r="F3" s="582"/>
      <c r="G3" s="582"/>
      <c r="H3" s="582"/>
      <c r="I3" s="582"/>
      <c r="J3" s="582"/>
      <c r="K3" s="582"/>
      <c r="L3" s="582"/>
      <c r="M3" s="582"/>
      <c r="N3" s="583"/>
    </row>
    <row r="4" spans="1:14" s="34" customFormat="1" ht="23.25" customHeight="1">
      <c r="A4" s="577" t="s">
        <v>116</v>
      </c>
      <c r="B4" s="577"/>
      <c r="C4" s="579">
        <f>'SUPPLIER INFORMATION'!C9</f>
        <v>0</v>
      </c>
      <c r="D4" s="579"/>
      <c r="E4" s="579"/>
      <c r="F4" s="579"/>
      <c r="G4" s="572" t="s">
        <v>117</v>
      </c>
      <c r="H4" s="573"/>
      <c r="I4" s="573"/>
      <c r="J4" s="573"/>
      <c r="K4" s="573"/>
      <c r="L4" s="573"/>
      <c r="M4" s="574"/>
      <c r="N4" s="573"/>
    </row>
    <row r="5" spans="1:14" s="34" customFormat="1" ht="23.25" customHeight="1" thickBot="1">
      <c r="A5" s="578" t="s">
        <v>118</v>
      </c>
      <c r="B5" s="578"/>
      <c r="C5" s="580" t="str">
        <f>'REPORT DOCUMENT'!G4</f>
        <v>SELECT</v>
      </c>
      <c r="D5" s="580"/>
      <c r="E5" s="580"/>
      <c r="F5" s="580"/>
      <c r="G5" s="575"/>
      <c r="H5" s="576"/>
      <c r="I5" s="576"/>
      <c r="J5" s="576"/>
      <c r="K5" s="576"/>
      <c r="L5" s="576"/>
      <c r="M5" s="576"/>
      <c r="N5" s="576"/>
    </row>
    <row r="6" spans="1:14" s="34" customFormat="1" ht="32.25" customHeight="1" thickBot="1">
      <c r="A6" s="334" t="s">
        <v>52</v>
      </c>
      <c r="B6" s="584" t="s">
        <v>119</v>
      </c>
      <c r="C6" s="585"/>
      <c r="D6" s="585"/>
      <c r="E6" s="585"/>
      <c r="F6" s="586"/>
      <c r="G6" s="335" t="s">
        <v>120</v>
      </c>
      <c r="H6" s="335" t="s">
        <v>121</v>
      </c>
      <c r="I6" s="335" t="s">
        <v>122</v>
      </c>
      <c r="J6" s="335" t="s">
        <v>123</v>
      </c>
      <c r="K6" s="336" t="s">
        <v>124</v>
      </c>
      <c r="L6" s="336" t="s">
        <v>125</v>
      </c>
      <c r="M6" s="336" t="s">
        <v>126</v>
      </c>
      <c r="N6" s="337" t="s">
        <v>293</v>
      </c>
    </row>
    <row r="7" spans="1:14" s="357" customFormat="1" ht="21" customHeight="1">
      <c r="A7" s="340">
        <v>1</v>
      </c>
      <c r="B7" s="588">
        <f>'REPORT DOCUMENT'!C25</f>
        <v>0</v>
      </c>
      <c r="C7" s="588"/>
      <c r="D7" s="588"/>
      <c r="E7" s="588"/>
      <c r="F7" s="588"/>
      <c r="G7" s="341"/>
      <c r="H7" s="342"/>
      <c r="I7" s="342"/>
      <c r="J7" s="342"/>
      <c r="K7" s="343"/>
      <c r="L7" s="344" t="s">
        <v>164</v>
      </c>
      <c r="M7" s="344"/>
      <c r="N7" s="345" t="s">
        <v>164</v>
      </c>
    </row>
    <row r="8" spans="1:14" s="357" customFormat="1" ht="21" customHeight="1">
      <c r="A8" s="346">
        <v>2</v>
      </c>
      <c r="B8" s="568">
        <f>'REPORT DOCUMENT'!C26</f>
        <v>0</v>
      </c>
      <c r="C8" s="569"/>
      <c r="D8" s="569"/>
      <c r="E8" s="569"/>
      <c r="F8" s="570"/>
      <c r="G8" s="347"/>
      <c r="H8" s="348"/>
      <c r="I8" s="348"/>
      <c r="J8" s="348"/>
      <c r="K8" s="349"/>
      <c r="L8" s="344" t="s">
        <v>164</v>
      </c>
      <c r="M8" s="350"/>
      <c r="N8" s="345" t="s">
        <v>164</v>
      </c>
    </row>
    <row r="9" spans="1:14" s="357" customFormat="1" ht="21" customHeight="1">
      <c r="A9" s="346">
        <v>3</v>
      </c>
      <c r="B9" s="567">
        <f>'REPORT DOCUMENT'!C27</f>
        <v>0</v>
      </c>
      <c r="C9" s="567"/>
      <c r="D9" s="567"/>
      <c r="E9" s="567"/>
      <c r="F9" s="567"/>
      <c r="G9" s="347"/>
      <c r="H9" s="348"/>
      <c r="I9" s="348"/>
      <c r="J9" s="348"/>
      <c r="K9" s="349"/>
      <c r="L9" s="344" t="s">
        <v>164</v>
      </c>
      <c r="M9" s="350"/>
      <c r="N9" s="345" t="s">
        <v>164</v>
      </c>
    </row>
    <row r="10" spans="1:14" s="357" customFormat="1" ht="21" customHeight="1">
      <c r="A10" s="346">
        <v>4</v>
      </c>
      <c r="B10" s="567">
        <f>'REPORT DOCUMENT'!C28</f>
        <v>0</v>
      </c>
      <c r="C10" s="567"/>
      <c r="D10" s="567"/>
      <c r="E10" s="567"/>
      <c r="F10" s="567"/>
      <c r="G10" s="347"/>
      <c r="H10" s="348"/>
      <c r="I10" s="348"/>
      <c r="J10" s="348"/>
      <c r="K10" s="349"/>
      <c r="L10" s="344" t="s">
        <v>164</v>
      </c>
      <c r="M10" s="350"/>
      <c r="N10" s="345" t="s">
        <v>164</v>
      </c>
    </row>
    <row r="11" spans="1:14" s="357" customFormat="1" ht="21" customHeight="1">
      <c r="A11" s="346">
        <v>5</v>
      </c>
      <c r="B11" s="567">
        <f>'REPORT DOCUMENT'!C29</f>
        <v>0</v>
      </c>
      <c r="C11" s="567"/>
      <c r="D11" s="567"/>
      <c r="E11" s="567"/>
      <c r="F11" s="567"/>
      <c r="G11" s="347"/>
      <c r="H11" s="348"/>
      <c r="I11" s="348"/>
      <c r="J11" s="348"/>
      <c r="K11" s="349"/>
      <c r="L11" s="344" t="s">
        <v>164</v>
      </c>
      <c r="M11" s="350"/>
      <c r="N11" s="345" t="s">
        <v>164</v>
      </c>
    </row>
    <row r="12" spans="1:14" s="357" customFormat="1" ht="21" customHeight="1">
      <c r="A12" s="346">
        <v>6</v>
      </c>
      <c r="B12" s="567">
        <f>'REPORT DOCUMENT'!C30</f>
        <v>0</v>
      </c>
      <c r="C12" s="567"/>
      <c r="D12" s="567"/>
      <c r="E12" s="567"/>
      <c r="F12" s="567"/>
      <c r="G12" s="347"/>
      <c r="H12" s="348"/>
      <c r="I12" s="348"/>
      <c r="J12" s="348"/>
      <c r="K12" s="349"/>
      <c r="L12" s="344" t="s">
        <v>164</v>
      </c>
      <c r="M12" s="350"/>
      <c r="N12" s="345" t="s">
        <v>164</v>
      </c>
    </row>
    <row r="13" spans="1:14" s="357" customFormat="1" ht="21" customHeight="1">
      <c r="A13" s="346">
        <v>7</v>
      </c>
      <c r="B13" s="567">
        <f>'REPORT DOCUMENT'!C31</f>
        <v>0</v>
      </c>
      <c r="C13" s="567"/>
      <c r="D13" s="567"/>
      <c r="E13" s="567"/>
      <c r="F13" s="567"/>
      <c r="G13" s="347"/>
      <c r="H13" s="348"/>
      <c r="I13" s="348"/>
      <c r="J13" s="348"/>
      <c r="K13" s="349"/>
      <c r="L13" s="344" t="s">
        <v>164</v>
      </c>
      <c r="M13" s="350"/>
      <c r="N13" s="345" t="s">
        <v>164</v>
      </c>
    </row>
    <row r="14" spans="1:14" s="357" customFormat="1" ht="21" customHeight="1">
      <c r="A14" s="346">
        <v>8</v>
      </c>
      <c r="B14" s="567">
        <f>'REPORT DOCUMENT'!C32</f>
        <v>0</v>
      </c>
      <c r="C14" s="567"/>
      <c r="D14" s="567"/>
      <c r="E14" s="567"/>
      <c r="F14" s="567"/>
      <c r="G14" s="347"/>
      <c r="H14" s="348"/>
      <c r="I14" s="348"/>
      <c r="J14" s="348"/>
      <c r="K14" s="349"/>
      <c r="L14" s="344" t="s">
        <v>164</v>
      </c>
      <c r="M14" s="350"/>
      <c r="N14" s="345" t="s">
        <v>164</v>
      </c>
    </row>
    <row r="15" spans="1:14" s="357" customFormat="1" ht="21" customHeight="1">
      <c r="A15" s="346">
        <v>9</v>
      </c>
      <c r="B15" s="567">
        <f>'REPORT DOCUMENT'!C33</f>
        <v>0</v>
      </c>
      <c r="C15" s="567"/>
      <c r="D15" s="567"/>
      <c r="E15" s="567"/>
      <c r="F15" s="567"/>
      <c r="G15" s="347"/>
      <c r="H15" s="348"/>
      <c r="I15" s="348"/>
      <c r="J15" s="348"/>
      <c r="K15" s="349"/>
      <c r="L15" s="344" t="s">
        <v>164</v>
      </c>
      <c r="M15" s="350"/>
      <c r="N15" s="345" t="s">
        <v>164</v>
      </c>
    </row>
    <row r="16" spans="1:14" s="357" customFormat="1" ht="21" customHeight="1">
      <c r="A16" s="346">
        <v>10</v>
      </c>
      <c r="B16" s="567">
        <f>'REPORT DOCUMENT'!C34</f>
        <v>0</v>
      </c>
      <c r="C16" s="567"/>
      <c r="D16" s="567"/>
      <c r="E16" s="567"/>
      <c r="F16" s="567"/>
      <c r="G16" s="347"/>
      <c r="H16" s="348"/>
      <c r="I16" s="348"/>
      <c r="J16" s="348"/>
      <c r="K16" s="349"/>
      <c r="L16" s="344" t="s">
        <v>164</v>
      </c>
      <c r="M16" s="350"/>
      <c r="N16" s="345" t="s">
        <v>164</v>
      </c>
    </row>
    <row r="17" spans="1:14" s="357" customFormat="1" ht="21" customHeight="1">
      <c r="A17" s="346">
        <v>11</v>
      </c>
      <c r="B17" s="567">
        <f>'REPORT DOCUMENT'!C35</f>
        <v>0</v>
      </c>
      <c r="C17" s="567"/>
      <c r="D17" s="567"/>
      <c r="E17" s="567"/>
      <c r="F17" s="567"/>
      <c r="G17" s="347"/>
      <c r="H17" s="348"/>
      <c r="I17" s="348"/>
      <c r="J17" s="348"/>
      <c r="K17" s="349"/>
      <c r="L17" s="344" t="s">
        <v>164</v>
      </c>
      <c r="M17" s="350"/>
      <c r="N17" s="345" t="s">
        <v>164</v>
      </c>
    </row>
    <row r="18" spans="1:14" s="357" customFormat="1" ht="21" customHeight="1">
      <c r="A18" s="346">
        <v>12</v>
      </c>
      <c r="B18" s="567">
        <f>'REPORT DOCUMENT'!C36</f>
        <v>0</v>
      </c>
      <c r="C18" s="567"/>
      <c r="D18" s="567"/>
      <c r="E18" s="567"/>
      <c r="F18" s="567"/>
      <c r="G18" s="347"/>
      <c r="H18" s="348"/>
      <c r="I18" s="348"/>
      <c r="J18" s="348"/>
      <c r="K18" s="349"/>
      <c r="L18" s="344" t="s">
        <v>164</v>
      </c>
      <c r="M18" s="350"/>
      <c r="N18" s="345" t="s">
        <v>164</v>
      </c>
    </row>
    <row r="19" spans="1:14" s="357" customFormat="1" ht="21" customHeight="1">
      <c r="A19" s="346">
        <v>13</v>
      </c>
      <c r="B19" s="567">
        <f>'REPORT DOCUMENT'!C37</f>
        <v>0</v>
      </c>
      <c r="C19" s="567"/>
      <c r="D19" s="567"/>
      <c r="E19" s="567"/>
      <c r="F19" s="567"/>
      <c r="G19" s="347"/>
      <c r="H19" s="348"/>
      <c r="I19" s="348"/>
      <c r="J19" s="348"/>
      <c r="K19" s="349"/>
      <c r="L19" s="344" t="s">
        <v>164</v>
      </c>
      <c r="M19" s="350"/>
      <c r="N19" s="345" t="s">
        <v>164</v>
      </c>
    </row>
    <row r="20" spans="1:14" s="357" customFormat="1" ht="21" customHeight="1">
      <c r="A20" s="346">
        <v>14</v>
      </c>
      <c r="B20" s="567">
        <f>'REPORT DOCUMENT'!C38</f>
        <v>0</v>
      </c>
      <c r="C20" s="567"/>
      <c r="D20" s="567"/>
      <c r="E20" s="567"/>
      <c r="F20" s="567"/>
      <c r="G20" s="347"/>
      <c r="H20" s="348"/>
      <c r="I20" s="348"/>
      <c r="J20" s="348"/>
      <c r="K20" s="349"/>
      <c r="L20" s="344" t="s">
        <v>164</v>
      </c>
      <c r="M20" s="350"/>
      <c r="N20" s="345" t="s">
        <v>164</v>
      </c>
    </row>
    <row r="21" spans="1:14" s="357" customFormat="1" ht="21" customHeight="1">
      <c r="A21" s="346">
        <v>15</v>
      </c>
      <c r="B21" s="567">
        <f>'REPORT DOCUMENT'!C39</f>
        <v>0</v>
      </c>
      <c r="C21" s="567"/>
      <c r="D21" s="567"/>
      <c r="E21" s="567"/>
      <c r="F21" s="567"/>
      <c r="G21" s="347"/>
      <c r="H21" s="348"/>
      <c r="I21" s="348"/>
      <c r="J21" s="348"/>
      <c r="K21" s="349"/>
      <c r="L21" s="344" t="s">
        <v>164</v>
      </c>
      <c r="M21" s="350"/>
      <c r="N21" s="345" t="s">
        <v>164</v>
      </c>
    </row>
    <row r="22" spans="1:14" s="357" customFormat="1" ht="21" customHeight="1">
      <c r="A22" s="346">
        <v>16</v>
      </c>
      <c r="B22" s="567">
        <f>'REPORT DOCUMENT'!C40</f>
        <v>0</v>
      </c>
      <c r="C22" s="567"/>
      <c r="D22" s="567"/>
      <c r="E22" s="567"/>
      <c r="F22" s="567"/>
      <c r="G22" s="347"/>
      <c r="H22" s="348"/>
      <c r="I22" s="348"/>
      <c r="J22" s="348"/>
      <c r="K22" s="349"/>
      <c r="L22" s="344" t="s">
        <v>164</v>
      </c>
      <c r="M22" s="350"/>
      <c r="N22" s="345" t="s">
        <v>164</v>
      </c>
    </row>
    <row r="23" spans="1:14" s="357" customFormat="1" ht="21" customHeight="1">
      <c r="A23" s="346">
        <v>17</v>
      </c>
      <c r="B23" s="567">
        <f>'REPORT DOCUMENT'!C41</f>
        <v>0</v>
      </c>
      <c r="C23" s="567"/>
      <c r="D23" s="567"/>
      <c r="E23" s="567"/>
      <c r="F23" s="567"/>
      <c r="G23" s="347"/>
      <c r="H23" s="348"/>
      <c r="I23" s="348"/>
      <c r="J23" s="348"/>
      <c r="K23" s="349"/>
      <c r="L23" s="344" t="s">
        <v>164</v>
      </c>
      <c r="M23" s="350"/>
      <c r="N23" s="345" t="s">
        <v>164</v>
      </c>
    </row>
    <row r="24" spans="1:14" s="357" customFormat="1" ht="21" customHeight="1">
      <c r="A24" s="346">
        <v>18</v>
      </c>
      <c r="B24" s="567">
        <f>'REPORT DOCUMENT'!C42</f>
        <v>0</v>
      </c>
      <c r="C24" s="567"/>
      <c r="D24" s="567"/>
      <c r="E24" s="567"/>
      <c r="F24" s="567"/>
      <c r="G24" s="347"/>
      <c r="H24" s="348"/>
      <c r="I24" s="348"/>
      <c r="J24" s="348"/>
      <c r="K24" s="349"/>
      <c r="L24" s="344" t="s">
        <v>164</v>
      </c>
      <c r="M24" s="350"/>
      <c r="N24" s="345" t="s">
        <v>164</v>
      </c>
    </row>
    <row r="25" spans="1:14" s="357" customFormat="1" ht="21" customHeight="1">
      <c r="A25" s="346">
        <v>19</v>
      </c>
      <c r="B25" s="567">
        <f>'REPORT DOCUMENT'!C43</f>
        <v>0</v>
      </c>
      <c r="C25" s="567"/>
      <c r="D25" s="567"/>
      <c r="E25" s="567"/>
      <c r="F25" s="567"/>
      <c r="G25" s="347"/>
      <c r="H25" s="348"/>
      <c r="I25" s="348"/>
      <c r="J25" s="348"/>
      <c r="K25" s="349"/>
      <c r="L25" s="344" t="s">
        <v>164</v>
      </c>
      <c r="M25" s="350"/>
      <c r="N25" s="345" t="s">
        <v>164</v>
      </c>
    </row>
    <row r="26" spans="1:14" s="357" customFormat="1" ht="21" customHeight="1">
      <c r="A26" s="346">
        <v>20</v>
      </c>
      <c r="B26" s="567">
        <f>'REPORT DOCUMENT'!C44</f>
        <v>0</v>
      </c>
      <c r="C26" s="567"/>
      <c r="D26" s="567"/>
      <c r="E26" s="567"/>
      <c r="F26" s="567"/>
      <c r="G26" s="347"/>
      <c r="H26" s="348"/>
      <c r="I26" s="348"/>
      <c r="J26" s="348"/>
      <c r="K26" s="349"/>
      <c r="L26" s="344" t="s">
        <v>164</v>
      </c>
      <c r="M26" s="350"/>
      <c r="N26" s="345" t="s">
        <v>164</v>
      </c>
    </row>
    <row r="27" spans="1:14" s="357" customFormat="1" ht="21" customHeight="1">
      <c r="A27" s="346">
        <v>21</v>
      </c>
      <c r="B27" s="567">
        <f>'REPORT DOCUMENT'!C45</f>
        <v>0</v>
      </c>
      <c r="C27" s="567"/>
      <c r="D27" s="567"/>
      <c r="E27" s="567"/>
      <c r="F27" s="567"/>
      <c r="G27" s="347"/>
      <c r="H27" s="348"/>
      <c r="I27" s="348"/>
      <c r="J27" s="348"/>
      <c r="K27" s="349"/>
      <c r="L27" s="344" t="s">
        <v>164</v>
      </c>
      <c r="M27" s="350"/>
      <c r="N27" s="345" t="s">
        <v>164</v>
      </c>
    </row>
    <row r="28" spans="1:14" s="357" customFormat="1" ht="21" customHeight="1">
      <c r="A28" s="346">
        <v>22</v>
      </c>
      <c r="B28" s="567">
        <f>'REPORT DOCUMENT'!C46</f>
        <v>0</v>
      </c>
      <c r="C28" s="567"/>
      <c r="D28" s="567"/>
      <c r="E28" s="567"/>
      <c r="F28" s="567"/>
      <c r="G28" s="347"/>
      <c r="H28" s="348"/>
      <c r="I28" s="348"/>
      <c r="J28" s="348"/>
      <c r="K28" s="349"/>
      <c r="L28" s="344" t="s">
        <v>164</v>
      </c>
      <c r="M28" s="350"/>
      <c r="N28" s="345" t="s">
        <v>164</v>
      </c>
    </row>
    <row r="29" spans="1:14" s="357" customFormat="1" ht="21" customHeight="1">
      <c r="A29" s="346">
        <v>23</v>
      </c>
      <c r="B29" s="567">
        <f>'REPORT DOCUMENT'!C47</f>
        <v>0</v>
      </c>
      <c r="C29" s="567"/>
      <c r="D29" s="567"/>
      <c r="E29" s="567"/>
      <c r="F29" s="567"/>
      <c r="G29" s="347"/>
      <c r="H29" s="348"/>
      <c r="I29" s="348"/>
      <c r="J29" s="348"/>
      <c r="K29" s="349"/>
      <c r="L29" s="344" t="s">
        <v>164</v>
      </c>
      <c r="M29" s="350"/>
      <c r="N29" s="345" t="s">
        <v>164</v>
      </c>
    </row>
    <row r="30" spans="1:14" s="357" customFormat="1" ht="21" customHeight="1">
      <c r="A30" s="346">
        <v>24</v>
      </c>
      <c r="B30" s="567">
        <f>'REPORT DOCUMENT'!C48</f>
        <v>0</v>
      </c>
      <c r="C30" s="567"/>
      <c r="D30" s="567"/>
      <c r="E30" s="567"/>
      <c r="F30" s="567"/>
      <c r="G30" s="347"/>
      <c r="H30" s="348"/>
      <c r="I30" s="348"/>
      <c r="J30" s="348"/>
      <c r="K30" s="349"/>
      <c r="L30" s="344" t="s">
        <v>164</v>
      </c>
      <c r="M30" s="350"/>
      <c r="N30" s="345" t="s">
        <v>164</v>
      </c>
    </row>
    <row r="31" spans="1:14" s="357" customFormat="1" ht="21" customHeight="1">
      <c r="A31" s="346">
        <v>25</v>
      </c>
      <c r="B31" s="567">
        <f>'REPORT DOCUMENT'!C49</f>
        <v>0</v>
      </c>
      <c r="C31" s="567"/>
      <c r="D31" s="567"/>
      <c r="E31" s="567"/>
      <c r="F31" s="567"/>
      <c r="G31" s="347"/>
      <c r="H31" s="348"/>
      <c r="I31" s="348"/>
      <c r="J31" s="348"/>
      <c r="K31" s="349"/>
      <c r="L31" s="344" t="s">
        <v>164</v>
      </c>
      <c r="M31" s="350"/>
      <c r="N31" s="345" t="s">
        <v>164</v>
      </c>
    </row>
    <row r="32" spans="1:14" s="357" customFormat="1" ht="21" customHeight="1">
      <c r="A32" s="346">
        <v>26</v>
      </c>
      <c r="B32" s="567">
        <f>'REPORT DOCUMENT'!C50</f>
        <v>0</v>
      </c>
      <c r="C32" s="567"/>
      <c r="D32" s="567"/>
      <c r="E32" s="567"/>
      <c r="F32" s="567"/>
      <c r="G32" s="347"/>
      <c r="H32" s="348"/>
      <c r="I32" s="348"/>
      <c r="J32" s="348"/>
      <c r="K32" s="349"/>
      <c r="L32" s="344" t="s">
        <v>164</v>
      </c>
      <c r="M32" s="350"/>
      <c r="N32" s="345" t="s">
        <v>164</v>
      </c>
    </row>
    <row r="33" spans="1:14" s="357" customFormat="1" ht="21" customHeight="1">
      <c r="A33" s="346">
        <v>27</v>
      </c>
      <c r="B33" s="567">
        <f>'REPORT DOCUMENT'!C51</f>
        <v>0</v>
      </c>
      <c r="C33" s="567"/>
      <c r="D33" s="567"/>
      <c r="E33" s="567"/>
      <c r="F33" s="567"/>
      <c r="G33" s="347"/>
      <c r="H33" s="348"/>
      <c r="I33" s="348"/>
      <c r="J33" s="348"/>
      <c r="K33" s="349"/>
      <c r="L33" s="344" t="s">
        <v>164</v>
      </c>
      <c r="M33" s="350"/>
      <c r="N33" s="345" t="s">
        <v>164</v>
      </c>
    </row>
    <row r="34" spans="1:14" s="357" customFormat="1" ht="21" customHeight="1">
      <c r="A34" s="346">
        <v>28</v>
      </c>
      <c r="B34" s="567">
        <f>'REPORT DOCUMENT'!C52</f>
        <v>0</v>
      </c>
      <c r="C34" s="567"/>
      <c r="D34" s="567"/>
      <c r="E34" s="567"/>
      <c r="F34" s="567"/>
      <c r="G34" s="347"/>
      <c r="H34" s="348"/>
      <c r="I34" s="348"/>
      <c r="J34" s="348"/>
      <c r="K34" s="349"/>
      <c r="L34" s="344" t="s">
        <v>164</v>
      </c>
      <c r="M34" s="350"/>
      <c r="N34" s="345" t="s">
        <v>164</v>
      </c>
    </row>
    <row r="35" spans="1:14" s="357" customFormat="1" ht="21" customHeight="1">
      <c r="A35" s="346">
        <v>29</v>
      </c>
      <c r="B35" s="567">
        <f>'REPORT DOCUMENT'!C53</f>
        <v>0</v>
      </c>
      <c r="C35" s="567"/>
      <c r="D35" s="567"/>
      <c r="E35" s="567"/>
      <c r="F35" s="567"/>
      <c r="G35" s="347"/>
      <c r="H35" s="348"/>
      <c r="I35" s="348"/>
      <c r="J35" s="348"/>
      <c r="K35" s="349"/>
      <c r="L35" s="344" t="s">
        <v>164</v>
      </c>
      <c r="M35" s="350"/>
      <c r="N35" s="345" t="s">
        <v>164</v>
      </c>
    </row>
    <row r="36" spans="1:14" s="357" customFormat="1" ht="21" customHeight="1">
      <c r="A36" s="346">
        <v>30</v>
      </c>
      <c r="B36" s="567">
        <f>'REPORT DOCUMENT'!C54</f>
        <v>0</v>
      </c>
      <c r="C36" s="567"/>
      <c r="D36" s="567"/>
      <c r="E36" s="567"/>
      <c r="F36" s="567"/>
      <c r="G36" s="347"/>
      <c r="H36" s="348"/>
      <c r="I36" s="348"/>
      <c r="J36" s="348"/>
      <c r="K36" s="349"/>
      <c r="L36" s="344" t="s">
        <v>164</v>
      </c>
      <c r="M36" s="350"/>
      <c r="N36" s="345" t="s">
        <v>164</v>
      </c>
    </row>
    <row r="37" spans="1:14" s="357" customFormat="1" ht="21" customHeight="1">
      <c r="A37" s="346">
        <v>31</v>
      </c>
      <c r="B37" s="567">
        <f>'REPORT DOCUMENT'!C55</f>
        <v>0</v>
      </c>
      <c r="C37" s="567"/>
      <c r="D37" s="567"/>
      <c r="E37" s="567"/>
      <c r="F37" s="567"/>
      <c r="G37" s="347"/>
      <c r="H37" s="348"/>
      <c r="I37" s="348"/>
      <c r="J37" s="348"/>
      <c r="K37" s="349"/>
      <c r="L37" s="344" t="s">
        <v>164</v>
      </c>
      <c r="M37" s="350"/>
      <c r="N37" s="345" t="s">
        <v>164</v>
      </c>
    </row>
    <row r="38" spans="1:14" s="357" customFormat="1" ht="21" customHeight="1">
      <c r="A38" s="346">
        <v>32</v>
      </c>
      <c r="B38" s="567">
        <f>'REPORT DOCUMENT'!C56</f>
        <v>0</v>
      </c>
      <c r="C38" s="567"/>
      <c r="D38" s="567"/>
      <c r="E38" s="567"/>
      <c r="F38" s="567"/>
      <c r="G38" s="347"/>
      <c r="H38" s="348"/>
      <c r="I38" s="348"/>
      <c r="J38" s="348"/>
      <c r="K38" s="349"/>
      <c r="L38" s="344" t="s">
        <v>164</v>
      </c>
      <c r="M38" s="350"/>
      <c r="N38" s="345" t="s">
        <v>164</v>
      </c>
    </row>
    <row r="39" spans="1:14" s="357" customFormat="1" ht="21" customHeight="1">
      <c r="A39" s="346">
        <v>33</v>
      </c>
      <c r="B39" s="567">
        <f>'REPORT DOCUMENT'!C57</f>
        <v>0</v>
      </c>
      <c r="C39" s="567"/>
      <c r="D39" s="567"/>
      <c r="E39" s="567"/>
      <c r="F39" s="567"/>
      <c r="G39" s="347"/>
      <c r="H39" s="348"/>
      <c r="I39" s="348"/>
      <c r="J39" s="348"/>
      <c r="K39" s="349"/>
      <c r="L39" s="344" t="s">
        <v>164</v>
      </c>
      <c r="M39" s="350"/>
      <c r="N39" s="345" t="s">
        <v>164</v>
      </c>
    </row>
    <row r="40" spans="1:14" s="357" customFormat="1" ht="21" customHeight="1">
      <c r="A40" s="346">
        <v>34</v>
      </c>
      <c r="B40" s="567">
        <f>'REPORT DOCUMENT'!C58</f>
        <v>0</v>
      </c>
      <c r="C40" s="567"/>
      <c r="D40" s="567"/>
      <c r="E40" s="567"/>
      <c r="F40" s="567"/>
      <c r="G40" s="347"/>
      <c r="H40" s="348"/>
      <c r="I40" s="348"/>
      <c r="J40" s="348"/>
      <c r="K40" s="349"/>
      <c r="L40" s="344" t="s">
        <v>164</v>
      </c>
      <c r="M40" s="350"/>
      <c r="N40" s="345" t="s">
        <v>164</v>
      </c>
    </row>
    <row r="41" spans="1:14" s="357" customFormat="1" ht="21" customHeight="1">
      <c r="A41" s="346">
        <v>35</v>
      </c>
      <c r="B41" s="567">
        <f>'REPORT DOCUMENT'!C59</f>
        <v>0</v>
      </c>
      <c r="C41" s="567"/>
      <c r="D41" s="567"/>
      <c r="E41" s="567"/>
      <c r="F41" s="567"/>
      <c r="G41" s="347"/>
      <c r="H41" s="348"/>
      <c r="I41" s="348"/>
      <c r="J41" s="348"/>
      <c r="K41" s="349"/>
      <c r="L41" s="344" t="s">
        <v>164</v>
      </c>
      <c r="M41" s="350"/>
      <c r="N41" s="345" t="s">
        <v>164</v>
      </c>
    </row>
    <row r="42" spans="1:14" s="357" customFormat="1" ht="21" customHeight="1">
      <c r="A42" s="346">
        <v>36</v>
      </c>
      <c r="B42" s="567">
        <f>'REPORT DOCUMENT'!C60</f>
        <v>0</v>
      </c>
      <c r="C42" s="567"/>
      <c r="D42" s="567"/>
      <c r="E42" s="567"/>
      <c r="F42" s="567"/>
      <c r="G42" s="347"/>
      <c r="H42" s="348"/>
      <c r="I42" s="348"/>
      <c r="J42" s="348"/>
      <c r="K42" s="349"/>
      <c r="L42" s="344" t="s">
        <v>164</v>
      </c>
      <c r="M42" s="350"/>
      <c r="N42" s="345" t="s">
        <v>164</v>
      </c>
    </row>
    <row r="43" spans="1:14" s="357" customFormat="1" ht="21" customHeight="1">
      <c r="A43" s="346">
        <v>37</v>
      </c>
      <c r="B43" s="567">
        <f>'REPORT DOCUMENT'!C61</f>
        <v>0</v>
      </c>
      <c r="C43" s="567"/>
      <c r="D43" s="567"/>
      <c r="E43" s="567"/>
      <c r="F43" s="567"/>
      <c r="G43" s="347"/>
      <c r="H43" s="348"/>
      <c r="I43" s="348"/>
      <c r="J43" s="348"/>
      <c r="K43" s="349"/>
      <c r="L43" s="344" t="s">
        <v>164</v>
      </c>
      <c r="M43" s="350"/>
      <c r="N43" s="345" t="s">
        <v>164</v>
      </c>
    </row>
    <row r="44" spans="1:14" s="357" customFormat="1" ht="21" customHeight="1">
      <c r="A44" s="346">
        <v>38</v>
      </c>
      <c r="B44" s="567">
        <f>'REPORT DOCUMENT'!C62</f>
        <v>0</v>
      </c>
      <c r="C44" s="567"/>
      <c r="D44" s="567"/>
      <c r="E44" s="567"/>
      <c r="F44" s="567"/>
      <c r="G44" s="347"/>
      <c r="H44" s="348"/>
      <c r="I44" s="348"/>
      <c r="J44" s="348"/>
      <c r="K44" s="349"/>
      <c r="L44" s="344" t="s">
        <v>164</v>
      </c>
      <c r="M44" s="350"/>
      <c r="N44" s="345" t="s">
        <v>164</v>
      </c>
    </row>
    <row r="45" spans="1:14" s="357" customFormat="1" ht="21" customHeight="1">
      <c r="A45" s="346">
        <v>39</v>
      </c>
      <c r="B45" s="567">
        <f>'REPORT DOCUMENT'!C63</f>
        <v>0</v>
      </c>
      <c r="C45" s="567"/>
      <c r="D45" s="567"/>
      <c r="E45" s="567"/>
      <c r="F45" s="567"/>
      <c r="G45" s="347"/>
      <c r="H45" s="348"/>
      <c r="I45" s="348"/>
      <c r="J45" s="348"/>
      <c r="K45" s="349"/>
      <c r="L45" s="344" t="s">
        <v>164</v>
      </c>
      <c r="M45" s="350"/>
      <c r="N45" s="345" t="s">
        <v>164</v>
      </c>
    </row>
    <row r="46" spans="1:14" s="357" customFormat="1" ht="21" customHeight="1">
      <c r="A46" s="346">
        <v>40</v>
      </c>
      <c r="B46" s="567">
        <f>'REPORT DOCUMENT'!C64</f>
        <v>0</v>
      </c>
      <c r="C46" s="567"/>
      <c r="D46" s="567"/>
      <c r="E46" s="567"/>
      <c r="F46" s="567"/>
      <c r="G46" s="347"/>
      <c r="H46" s="348"/>
      <c r="I46" s="348"/>
      <c r="J46" s="348"/>
      <c r="K46" s="349"/>
      <c r="L46" s="344" t="s">
        <v>164</v>
      </c>
      <c r="M46" s="350"/>
      <c r="N46" s="345" t="s">
        <v>164</v>
      </c>
    </row>
    <row r="47" spans="1:14" s="357" customFormat="1" ht="21" customHeight="1">
      <c r="A47" s="346">
        <v>41</v>
      </c>
      <c r="B47" s="567">
        <f>'REPORT DOCUMENT'!C65</f>
        <v>0</v>
      </c>
      <c r="C47" s="567"/>
      <c r="D47" s="567"/>
      <c r="E47" s="567"/>
      <c r="F47" s="567"/>
      <c r="G47" s="347"/>
      <c r="H47" s="348"/>
      <c r="I47" s="348"/>
      <c r="J47" s="348"/>
      <c r="K47" s="349"/>
      <c r="L47" s="344" t="s">
        <v>164</v>
      </c>
      <c r="M47" s="350"/>
      <c r="N47" s="345" t="s">
        <v>164</v>
      </c>
    </row>
    <row r="48" spans="1:14" s="357" customFormat="1" ht="21" customHeight="1">
      <c r="A48" s="346">
        <v>42</v>
      </c>
      <c r="B48" s="567">
        <f>'REPORT DOCUMENT'!C66</f>
        <v>0</v>
      </c>
      <c r="C48" s="567"/>
      <c r="D48" s="567"/>
      <c r="E48" s="567"/>
      <c r="F48" s="567"/>
      <c r="G48" s="347"/>
      <c r="H48" s="348"/>
      <c r="I48" s="348"/>
      <c r="J48" s="348"/>
      <c r="K48" s="349"/>
      <c r="L48" s="344" t="s">
        <v>164</v>
      </c>
      <c r="M48" s="350"/>
      <c r="N48" s="345" t="s">
        <v>164</v>
      </c>
    </row>
    <row r="49" spans="1:14" s="357" customFormat="1" ht="21" customHeight="1">
      <c r="A49" s="346">
        <v>43</v>
      </c>
      <c r="B49" s="567">
        <f>'REPORT DOCUMENT'!C67</f>
        <v>0</v>
      </c>
      <c r="C49" s="567"/>
      <c r="D49" s="567"/>
      <c r="E49" s="567"/>
      <c r="F49" s="567"/>
      <c r="G49" s="347"/>
      <c r="H49" s="348"/>
      <c r="I49" s="348"/>
      <c r="J49" s="348"/>
      <c r="K49" s="349"/>
      <c r="L49" s="344" t="s">
        <v>164</v>
      </c>
      <c r="M49" s="350"/>
      <c r="N49" s="345" t="s">
        <v>164</v>
      </c>
    </row>
    <row r="50" spans="1:14" s="357" customFormat="1" ht="21" customHeight="1" thickBot="1">
      <c r="A50" s="351">
        <v>44</v>
      </c>
      <c r="B50" s="587">
        <f>'REPORT DOCUMENT'!C68</f>
        <v>0</v>
      </c>
      <c r="C50" s="587"/>
      <c r="D50" s="587"/>
      <c r="E50" s="587"/>
      <c r="F50" s="587"/>
      <c r="G50" s="352"/>
      <c r="H50" s="353"/>
      <c r="I50" s="353"/>
      <c r="J50" s="353"/>
      <c r="K50" s="354"/>
      <c r="L50" s="355" t="s">
        <v>164</v>
      </c>
      <c r="M50" s="355"/>
      <c r="N50" s="356" t="s">
        <v>164</v>
      </c>
    </row>
    <row r="51" spans="1:14" s="357" customFormat="1"/>
    <row r="52" spans="1:14" s="357" customFormat="1"/>
    <row r="53" spans="1:14" s="357" customFormat="1"/>
    <row r="54" spans="1:14" s="357" customFormat="1"/>
  </sheetData>
  <sheetProtection algorithmName="SHA-512" hashValue="8GH4d0TLsV4XoScaGj0J7vfVq7X3dA3q1fu716cleFjZA1Nf9UkP1qq+9VttwV3TSNbIkSmeznXZPCqfZt3HNg==" saltValue="lsv3eFPoqYfUSwAzGxmkvA==" spinCount="100000" sheet="1" scenarios="1" formatCells="0" formatColumns="0" formatRows="0" insertRows="0" deleteRows="0" sort="0" autoFilter="0"/>
  <mergeCells count="52">
    <mergeCell ref="B6:F6"/>
    <mergeCell ref="B48:F48"/>
    <mergeCell ref="B49:F49"/>
    <mergeCell ref="B50:F50"/>
    <mergeCell ref="B43:F43"/>
    <mergeCell ref="B44:F44"/>
    <mergeCell ref="B45:F45"/>
    <mergeCell ref="B46:F46"/>
    <mergeCell ref="B47:F47"/>
    <mergeCell ref="B38:F38"/>
    <mergeCell ref="B39:F39"/>
    <mergeCell ref="B40:F40"/>
    <mergeCell ref="B41:F41"/>
    <mergeCell ref="B42:F42"/>
    <mergeCell ref="B15:F15"/>
    <mergeCell ref="B7:F7"/>
    <mergeCell ref="A1:L2"/>
    <mergeCell ref="G4:N5"/>
    <mergeCell ref="A4:B4"/>
    <mergeCell ref="A5:B5"/>
    <mergeCell ref="C4:F4"/>
    <mergeCell ref="C5:F5"/>
    <mergeCell ref="A3:N3"/>
    <mergeCell ref="B8:F8"/>
    <mergeCell ref="B9:F9"/>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B34:F34"/>
    <mergeCell ref="B35:F35"/>
    <mergeCell ref="B36:F36"/>
    <mergeCell ref="B37:F37"/>
    <mergeCell ref="B28:F28"/>
    <mergeCell ref="B29:F29"/>
    <mergeCell ref="B30:F30"/>
    <mergeCell ref="B31:F31"/>
    <mergeCell ref="B32:F32"/>
    <mergeCell ref="B33:F33"/>
  </mergeCells>
  <dataValidations count="2">
    <dataValidation type="list" allowBlank="1" showInputMessage="1" showErrorMessage="1" sqref="N7:N50" xr:uid="{1D162937-BE86-47D6-BB50-2DC9BA3E1D13}">
      <formula1>"Select, Approved, Rejected, Pending"</formula1>
    </dataValidation>
    <dataValidation type="list" allowBlank="1" showInputMessage="1" showErrorMessage="1" sqref="L7:L50" xr:uid="{EF539128-A8AE-4FE5-88DC-AFC92E007CEE}">
      <formula1>"Select, Open, Closed, On Going, Cancelled"</formula1>
    </dataValidation>
  </dataValidations>
  <pageMargins left="0.7" right="0.7" top="0.75" bottom="0.75" header="0.3" footer="0.3"/>
  <pageSetup orientation="portrait" r:id="rId1"/>
  <ignoredErrors>
    <ignoredError sqref="C4:C5"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olicyDirtyBag xmlns="microsoft.office.server.policy.changes">
  <Microsoft.Office.RecordsManagement.PolicyFeatures.Expiration op="Change"/>
</PolicyDirtyBag>
</file>

<file path=customXml/item2.xml><?xml version="1.0" encoding="utf-8"?>
<p:properties xmlns:p="http://schemas.microsoft.com/office/2006/metadata/properties" xmlns:xsi="http://www.w3.org/2001/XMLSchema-instance" xmlns:pc="http://schemas.microsoft.com/office/infopath/2007/PartnerControls">
  <documentManagement>
    <Role xmlns="ee60afb9-4a2c-401b-8c31-977bbec55113"/>
    <Doc_x0020_Revision xmlns="10c4255c-825c-49a4-ad20-de4965b64a81">E</Doc_x0020_Revision>
    <RegulatoryClause xmlns="0a24e26a-469a-4e20-bfd8-d2186ddcf709" xsi:nil="true"/>
    <LikesCount xmlns="http://schemas.microsoft.com/sharepoint/v3" xsi:nil="true"/>
    <nc34d65d655544d294b22ccb1917efb2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af32f0bf-3063-4b89-962c-51c806c309f9</TermId>
        </TermInfo>
      </Terms>
    </nc34d65d655544d294b22ccb1917efb2>
    <Training xmlns="0a24e26a-469a-4e20-bfd8-d2186ddcf709">false</Training>
    <Notes1 xmlns="0a24e26a-469a-4e20-bfd8-d2186ddcf709">Spelling&amp;grammatical errors corrected, no revision change required - Barbara Fera 2020-02-07.</Notes1>
    <Obsolete xmlns="0a24e26a-469a-4e20-bfd8-d2186ddcf709" xsi:nil="true"/>
    <Images xmlns="ee60afb9-4a2c-401b-8c31-977bbec55113">
      <Url xsi:nil="true"/>
      <Description xsi:nil="true"/>
    </Images>
    <LegacyNumber xmlns="0a24e26a-469a-4e20-bfd8-d2186ddcf709">N/A</LegacyNumber>
    <IconOverlay xmlns="http://schemas.microsoft.com/sharepoint/v4" xsi:nil="true"/>
    <Ratings xmlns="http://schemas.microsoft.com/sharepoint/v3" xsi:nil="true"/>
    <l4f25b51e4224444a916524ee2296c6f xmlns="0a24e26a-469a-4e20-bfd8-d2186ddcf709">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404e5ad8-83e0-475f-b206-49ad90f0f943</TermId>
        </TermInfo>
      </Terms>
    </l4f25b51e4224444a916524ee2296c6f>
    <ed265a4af2004661801b191ac8769799 xmlns="0a24e26a-469a-4e20-bfd8-d2186ddcf709">
      <Terms xmlns="http://schemas.microsoft.com/office/infopath/2007/PartnerControls">
        <TermInfo xmlns="http://schemas.microsoft.com/office/infopath/2007/PartnerControls">
          <TermName xmlns="http://schemas.microsoft.com/office/infopath/2007/PartnerControls">ISO 13485</TermName>
          <TermId xmlns="http://schemas.microsoft.com/office/infopath/2007/PartnerControls">39d87ca1-c74e-477a-afeb-f77d1f8e72eb</TermId>
        </TermInfo>
        <TermInfo xmlns="http://schemas.microsoft.com/office/infopath/2007/PartnerControls">
          <TermName xmlns="http://schemas.microsoft.com/office/infopath/2007/PartnerControls">ISO 9001</TermName>
          <TermId xmlns="http://schemas.microsoft.com/office/infopath/2007/PartnerControls">0459e3f8-a014-4a9c-81b1-91f0af33640d</TermId>
        </TermInfo>
        <TermInfo xmlns="http://schemas.microsoft.com/office/infopath/2007/PartnerControls">
          <TermName xmlns="http://schemas.microsoft.com/office/infopath/2007/PartnerControls">FDA</TermName>
          <TermId xmlns="http://schemas.microsoft.com/office/infopath/2007/PartnerControls">2720eb84-97b8-4c56-9a9c-b82850e47159</TermId>
        </TermInfo>
      </Terms>
    </ed265a4af2004661801b191ac8769799>
    <TaxCatchAll xmlns="10c4255c-825c-49a4-ad20-de4965b64a81">
      <Value>1375</Value>
      <Value>30</Value>
      <Value>46</Value>
      <Value>115</Value>
      <Value>265</Value>
      <Value>226</Value>
      <Value>20</Value>
      <Value>19</Value>
      <Value>1</Value>
    </TaxCatchAll>
    <LikedBy xmlns="http://schemas.microsoft.com/sharepoint/v3">
      <UserInfo>
        <DisplayName/>
        <AccountId xsi:nil="true"/>
        <AccountType/>
      </UserInfo>
    </LikedBy>
    <f67ce65d29a64d4cb5ad368ffdb17d2a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d23ea38f-5cdc-4f77-8d20-b0a70977d561</TermId>
        </TermInfo>
      </Terms>
    </f67ce65d29a64d4cb5ad368ffdb17d2a>
    <CourseCode xmlns="0a24e26a-469a-4e20-bfd8-d2186ddcf709" xsi:nil="true"/>
    <OriginalName xmlns="0a24e26a-469a-4e20-bfd8-d2186ddcf709" xsi:nil="true"/>
    <TaxKeywordTaxHTField xmlns="0a24e26a-469a-4e20-bfd8-d2186ddcf709">
      <Terms xmlns="http://schemas.microsoft.com/office/infopath/2007/PartnerControls">
        <TermInfo xmlns="http://schemas.microsoft.com/office/infopath/2007/PartnerControls">
          <TermName xmlns="http://schemas.microsoft.com/office/infopath/2007/PartnerControls">Supplier</TermName>
          <TermId xmlns="http://schemas.microsoft.com/office/infopath/2007/PartnerControls">efc44889-43ec-4884-9ebe-970e126b5c4e</TermId>
        </TermInfo>
        <TermInfo xmlns="http://schemas.microsoft.com/office/infopath/2007/PartnerControls">
          <TermName xmlns="http://schemas.microsoft.com/office/infopath/2007/PartnerControls">Approval</TermName>
          <TermId xmlns="http://schemas.microsoft.com/office/infopath/2007/PartnerControls">eb3b850a-6365-4c91-8e51-8ecdfc8a062b</TermId>
        </TermInfo>
      </Terms>
    </TaxKeywordTaxHTField>
    <Workflow_x0020_Status xmlns="ee60afb9-4a2c-401b-8c31-977bbec55113">
      <Url xsi:nil="true"/>
      <Description xsi:nil="true"/>
    </Workflow_x0020_Status>
    <TrainingApproval xmlns="0a24e26a-469a-4e20-bfd8-d2186ddcf709">True; 2019-11-22 3:06:56 PM</TrainingApproval>
    <pb51beff022c4a3fa2f1afc74ad15f6f xmlns="0a24e26a-469a-4e20-bfd8-d2186ddcf709">
      <Terms xmlns="http://schemas.microsoft.com/office/infopath/2007/PartnerControls">
        <TermInfo xmlns="http://schemas.microsoft.com/office/infopath/2007/PartnerControls">
          <TermName xmlns="http://schemas.microsoft.com/office/infopath/2007/PartnerControls">Quality Leader</TermName>
          <TermId xmlns="http://schemas.microsoft.com/office/infopath/2007/PartnerControls">f9590330-d3d5-43ea-a1b4-0e55e9f7532e</TermId>
        </TermInfo>
      </Terms>
    </pb51beff022c4a3fa2f1afc74ad15f6f>
    <Effective_x0020_Date xmlns="10c4255c-825c-49a4-ad20-de4965b64a81">2022-11-07T08:00:00+00:00</Effective_x0020_Date>
    <Doc_x0020_Author xmlns="10c4255c-825c-49a4-ad20-de4965b64a81">
      <UserInfo>
        <DisplayName>Gilda Armenta</DisplayName>
        <AccountId>2260</AccountId>
        <AccountType/>
      </UserInfo>
    </Doc_x0020_Author>
    <RatedBy xmlns="http://schemas.microsoft.com/sharepoint/v3">
      <UserInfo>
        <DisplayName/>
        <AccountId xsi:nil="true"/>
        <AccountType/>
      </UserInfo>
    </RatedBy>
    <_dlc_DocId xmlns="0a24e26a-469a-4e20-bfd8-d2186ddcf709">DOCBANK-3-2595</_dlc_DocId>
    <_dlc_ExpireDateSaved xmlns="http://schemas.microsoft.com/sharepoint/v3" xsi:nil="true"/>
    <_dlc_ExpireDate xmlns="http://schemas.microsoft.com/sharepoint/v3">2024-11-07T08:00:00+00:00</_dlc_ExpireDate>
    <_vti_ItemDeclaredRecord xmlns="http://schemas.microsoft.com/sharepoint/v3">2019-12-18T19:45:28+00:00</_vti_ItemDeclaredRecord>
    <_vti_ItemHoldRecordStatus xmlns="http://schemas.microsoft.com/sharepoint/v3">272</_vti_ItemHoldRecordStatus>
    <_dlc_DocIdUrl xmlns="0a24e26a-469a-4e20-bfd8-d2186ddcf709">
      <Url>https://published.creationtech.com/sites/document/_layouts/15/DocIdRedir.aspx?ID=DOCBANK-3-2595</Url>
      <Description>DOCBANK-3-2595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reation Document" ma:contentTypeID="0x010100E4871AF5BC904041B7AAD09C4CA3B7A900F5A234819845934FAA0519CC22BBA51C" ma:contentTypeVersion="625" ma:contentTypeDescription="" ma:contentTypeScope="" ma:versionID="02286f9f01a28bdb7e4d9ee984ecee91">
  <xsd:schema xmlns:xsd="http://www.w3.org/2001/XMLSchema" xmlns:xs="http://www.w3.org/2001/XMLSchema" xmlns:p="http://schemas.microsoft.com/office/2006/metadata/properties" xmlns:ns1="0a24e26a-469a-4e20-bfd8-d2186ddcf709" xmlns:ns2="http://schemas.microsoft.com/sharepoint/v3" xmlns:ns3="10c4255c-825c-49a4-ad20-de4965b64a81" xmlns:ns4="ee60afb9-4a2c-401b-8c31-977bbec55113" xmlns:ns5="http://schemas.microsoft.com/sharepoint/v4" targetNamespace="http://schemas.microsoft.com/office/2006/metadata/properties" ma:root="true" ma:fieldsID="fb8c01a72461dcc948a2bdfc5da54a8f" ns1:_="" ns2:_="" ns3:_="" ns4:_="" ns5:_="">
    <xsd:import namespace="0a24e26a-469a-4e20-bfd8-d2186ddcf709"/>
    <xsd:import namespace="http://schemas.microsoft.com/sharepoint/v3"/>
    <xsd:import namespace="10c4255c-825c-49a4-ad20-de4965b64a81"/>
    <xsd:import namespace="ee60afb9-4a2c-401b-8c31-977bbec55113"/>
    <xsd:import namespace="http://schemas.microsoft.com/sharepoint/v4"/>
    <xsd:element name="properties">
      <xsd:complexType>
        <xsd:sequence>
          <xsd:element name="documentManagement">
            <xsd:complexType>
              <xsd:all>
                <xsd:element ref="ns1:LegacyNumber" minOccurs="0"/>
                <xsd:element ref="ns3:Doc_x0020_Revision"/>
                <xsd:element ref="ns3:Doc_x0020_Author"/>
                <xsd:element ref="ns1:RegulatoryClause" minOccurs="0"/>
                <xsd:element ref="ns1:Training" minOccurs="0"/>
                <xsd:element ref="ns1:CourseCode" minOccurs="0"/>
                <xsd:element ref="ns3:Effective_x0020_Date" minOccurs="0"/>
                <xsd:element ref="ns1:Obsolete" minOccurs="0"/>
                <xsd:element ref="ns1:Notes1" minOccurs="0"/>
                <xsd:element ref="ns4:Workflow_x0020_Status" minOccurs="0"/>
                <xsd:element ref="ns2:LikesCount" minOccurs="0"/>
                <xsd:element ref="ns2:_vti_ItemHoldRecordStatus" minOccurs="0"/>
                <xsd:element ref="ns1:_dlc_DocIdUrl" minOccurs="0"/>
                <xsd:element ref="ns1:l4f25b51e4224444a916524ee2296c6f" minOccurs="0"/>
                <xsd:element ref="ns1:OriginalName" minOccurs="0"/>
                <xsd:element ref="ns1:_dlc_DocIdPersistId" minOccurs="0"/>
                <xsd:element ref="ns3:TaxCatchAll" minOccurs="0"/>
                <xsd:element ref="ns3:TaxCatchAllLabel" minOccurs="0"/>
                <xsd:element ref="ns1:TaxKeywordTaxHTField" minOccurs="0"/>
                <xsd:element ref="ns2:_dlc_Exempt" minOccurs="0"/>
                <xsd:element ref="ns2:_dlc_ExpireDateSaved" minOccurs="0"/>
                <xsd:element ref="ns2:_dlc_ExpireDate" minOccurs="0"/>
                <xsd:element ref="ns1:f67ce65d29a64d4cb5ad368ffdb17d2a" minOccurs="0"/>
                <xsd:element ref="ns1:TrainingApproval" minOccurs="0"/>
                <xsd:element ref="ns1:pb51beff022c4a3fa2f1afc74ad15f6f" minOccurs="0"/>
                <xsd:element ref="ns1:nc34d65d655544d294b22ccb1917efb2" minOccurs="0"/>
                <xsd:element ref="ns1:ed265a4af2004661801b191ac8769799" minOccurs="0"/>
                <xsd:element ref="ns1:_dlc_DocId" minOccurs="0"/>
                <xsd:element ref="ns2:RatedBy" minOccurs="0"/>
                <xsd:element ref="ns2:Ratings" minOccurs="0"/>
                <xsd:element ref="ns5:IconOverlay" minOccurs="0"/>
                <xsd:element ref="ns2:LikedBy" minOccurs="0"/>
                <xsd:element ref="ns2:_vti_ItemDeclaredRecord" minOccurs="0"/>
                <xsd:element ref="ns4:Role" minOccurs="0"/>
                <xsd:element ref="ns4:Ima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4e26a-469a-4e20-bfd8-d2186ddcf709" elementFormDefault="qualified">
    <xsd:import namespace="http://schemas.microsoft.com/office/2006/documentManagement/types"/>
    <xsd:import namespace="http://schemas.microsoft.com/office/infopath/2007/PartnerControls"/>
    <xsd:element name="LegacyNumber" ma:index="2" nillable="true" ma:displayName="Legacy Doc. Number" ma:internalName="LegacyNumber">
      <xsd:simpleType>
        <xsd:restriction base="dms:Text">
          <xsd:maxLength value="50"/>
        </xsd:restriction>
      </xsd:simpleType>
    </xsd:element>
    <xsd:element name="RegulatoryClause" ma:index="10" nillable="true" ma:displayName="Regulatory Clause" ma:internalName="RegulatoryClause">
      <xsd:simpleType>
        <xsd:restriction base="dms:Text">
          <xsd:maxLength value="255"/>
        </xsd:restriction>
      </xsd:simpleType>
    </xsd:element>
    <xsd:element name="Training" ma:index="11" nillable="true" ma:displayName="Requires Training" ma:default="0" ma:internalName="Training" ma:readOnly="false">
      <xsd:simpleType>
        <xsd:restriction base="dms:Boolean"/>
      </xsd:simpleType>
    </xsd:element>
    <xsd:element name="CourseCode" ma:index="12" nillable="true" ma:displayName="Course Code" ma:internalName="CourseCode">
      <xsd:simpleType>
        <xsd:restriction base="dms:Text">
          <xsd:maxLength value="50"/>
        </xsd:restriction>
      </xsd:simpleType>
    </xsd:element>
    <xsd:element name="Obsolete" ma:index="16" nillable="true" ma:displayName="Obsolete Date" ma:description="Please ensure that Obsolete Date is empty until the document becomes inactive. Files are moved into an archive location when a date is specified." ma:format="DateOnly" ma:indexed="true" ma:internalName="Obsolete">
      <xsd:simpleType>
        <xsd:restriction base="dms:DateTime"/>
      </xsd:simpleType>
    </xsd:element>
    <xsd:element name="Notes1" ma:index="19" nillable="true" ma:displayName="Notes" ma:internalName="Notes1">
      <xsd:simpleType>
        <xsd:restriction base="dms:Note"/>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l4f25b51e4224444a916524ee2296c6f" ma:index="27" ma:taxonomy="true" ma:internalName="l4f25b51e4224444a916524ee2296c6f" ma:taxonomyFieldName="DocumentType" ma:displayName="Doc. Type" ma:readOnly="false" ma:default="" ma:fieldId="{54f25b51-e422-4444-a916-524ee2296c6f}" ma:sspId="92e14ebf-c444-4c35-b3fa-0c11c1f024a5" ma:termSetId="cf591209-1897-480f-ad99-e5e8618e216e" ma:anchorId="00000000-0000-0000-0000-000000000000" ma:open="false" ma:isKeyword="false">
      <xsd:complexType>
        <xsd:sequence>
          <xsd:element ref="pc:Terms" minOccurs="0" maxOccurs="1"/>
        </xsd:sequence>
      </xsd:complexType>
    </xsd:element>
    <xsd:element name="OriginalName" ma:index="28" nillable="true" ma:displayName="Original FileName" ma:hidden="true" ma:internalName="OriginalName" ma:readOnly="false">
      <xsd:simpleType>
        <xsd:restriction base="dms:Text">
          <xsd:maxLength value="255"/>
        </xsd:restriction>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TaxKeywordTaxHTField" ma:index="32" nillable="true" ma:taxonomy="true" ma:internalName="TaxKeywordTaxHTField" ma:taxonomyFieldName="TaxKeyword" ma:displayName="Keywords or Tags" ma:fieldId="{23f27201-bee3-471e-b2e7-b64fd8b7ca38}" ma:taxonomyMulti="true" ma:sspId="92e14ebf-c444-4c35-b3fa-0c11c1f024a5" ma:termSetId="00000000-0000-0000-0000-000000000000" ma:anchorId="00000000-0000-0000-0000-000000000000" ma:open="true" ma:isKeyword="true">
      <xsd:complexType>
        <xsd:sequence>
          <xsd:element ref="pc:Terms" minOccurs="0" maxOccurs="1"/>
        </xsd:sequence>
      </xsd:complexType>
    </xsd:element>
    <xsd:element name="f67ce65d29a64d4cb5ad368ffdb17d2a" ma:index="38" ma:taxonomy="true" ma:internalName="f67ce65d29a64d4cb5ad368ffdb17d2a" ma:taxonomyFieldName="BusinessUnit" ma:displayName="Business Unit" ma:readOnly="false" ma:default="1;#All|d23ea38f-5cdc-4f77-8d20-b0a70977d561" ma:fieldId="{f67ce65d-29a6-4d4c-b5ad-368ffdb17d2a}" ma:taxonomyMulti="true" ma:sspId="92e14ebf-c444-4c35-b3fa-0c11c1f024a5" ma:termSetId="48a1f564-93c3-4ea7-a677-e1694cdd2dc4" ma:anchorId="00000000-0000-0000-0000-000000000000" ma:open="false" ma:isKeyword="false">
      <xsd:complexType>
        <xsd:sequence>
          <xsd:element ref="pc:Terms" minOccurs="0" maxOccurs="1"/>
        </xsd:sequence>
      </xsd:complexType>
    </xsd:element>
    <xsd:element name="TrainingApproval" ma:index="41" nillable="true" ma:displayName="Training Approval" ma:hidden="true" ma:internalName="TrainingApproval" ma:readOnly="false">
      <xsd:simpleType>
        <xsd:restriction base="dms:Text">
          <xsd:maxLength value="255"/>
        </xsd:restriction>
      </xsd:simpleType>
    </xsd:element>
    <xsd:element name="pb51beff022c4a3fa2f1afc74ad15f6f" ma:index="43" ma:taxonomy="true" ma:internalName="pb51beff022c4a3fa2f1afc74ad15f6f" ma:taxonomyFieldName="ProcessOwner" ma:displayName="Process Owner" ma:default="" ma:fieldId="{9b51beff-022c-4a3f-a2f1-afc74ad15f6f}" ma:taxonomyMulti="true" ma:sspId="92e14ebf-c444-4c35-b3fa-0c11c1f024a5" ma:termSetId="0274eedc-124c-401a-8283-123c505379aa" ma:anchorId="00000000-0000-0000-0000-000000000000" ma:open="false" ma:isKeyword="false">
      <xsd:complexType>
        <xsd:sequence>
          <xsd:element ref="pc:Terms" minOccurs="0" maxOccurs="1"/>
        </xsd:sequence>
      </xsd:complexType>
    </xsd:element>
    <xsd:element name="nc34d65d655544d294b22ccb1917efb2" ma:index="44" ma:taxonomy="true" ma:internalName="nc34d65d655544d294b22ccb1917efb2" ma:taxonomyFieldName="DistributionLocations" ma:displayName="Distribution Locations" ma:readOnly="false" ma:default="2;#Document Control|5f712901-8452-4371-a0fe-9bb3754c7d56" ma:fieldId="{7c34d65d-6555-44d2-94b2-2ccb1917efb2}" ma:taxonomyMulti="true" ma:sspId="92e14ebf-c444-4c35-b3fa-0c11c1f024a5" ma:termSetId="91212548-1d02-415e-a557-f548575e3ddd" ma:anchorId="00000000-0000-0000-0000-000000000000" ma:open="true" ma:isKeyword="false">
      <xsd:complexType>
        <xsd:sequence>
          <xsd:element ref="pc:Terms" minOccurs="0" maxOccurs="1"/>
        </xsd:sequence>
      </xsd:complexType>
    </xsd:element>
    <xsd:element name="ed265a4af2004661801b191ac8769799" ma:index="45" nillable="true" ma:taxonomy="true" ma:internalName="ed265a4af2004661801b191ac8769799" ma:taxonomyFieldName="RegulatoryStd" ma:displayName="Regulatory Standard" ma:default="" ma:fieldId="{ed265a4a-f200-4661-801b-191ac8769799}" ma:taxonomyMulti="true" ma:sspId="92e14ebf-c444-4c35-b3fa-0c11c1f024a5" ma:termSetId="4285085a-a1f9-478c-8ce4-f10ee88cd457" ma:anchorId="00000000-0000-0000-0000-000000000000" ma:open="false" ma:isKeyword="false">
      <xsd:complexType>
        <xsd:sequence>
          <xsd:element ref="pc:Terms" minOccurs="0" maxOccurs="1"/>
        </xsd:sequence>
      </xsd:complex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22" nillable="true" ma:displayName="Number of Likes" ma:internalName="LikesCount">
      <xsd:simpleType>
        <xsd:restriction base="dms:Unknown"/>
      </xsd:simpleType>
    </xsd:element>
    <xsd:element name="_vti_ItemHoldRecordStatus" ma:index="24" nillable="true" ma:displayName="Hold and Record Status" ma:decimals="0" ma:description="" ma:hidden="true" ma:indexed="true" ma:internalName="_vti_ItemHoldRecordStatus" ma:readOnly="true">
      <xsd:simpleType>
        <xsd:restriction base="dms:Unknown"/>
      </xsd:simpleType>
    </xsd:element>
    <xsd:element name="_dlc_Exempt" ma:index="34" nillable="true" ma:displayName="Exempt from Policy" ma:hidden="true" ma:internalName="_dlc_Exempt" ma:readOnly="true">
      <xsd:simpleType>
        <xsd:restriction base="dms:Unknown"/>
      </xsd:simpleType>
    </xsd:element>
    <xsd:element name="_dlc_ExpireDateSaved" ma:index="35" nillable="true" ma:displayName="Original Expiration Date" ma:hidden="true" ma:internalName="_dlc_ExpireDateSaved" ma:readOnly="true">
      <xsd:simpleType>
        <xsd:restriction base="dms:DateTime"/>
      </xsd:simpleType>
    </xsd:element>
    <xsd:element name="_dlc_ExpireDate" ma:index="36" nillable="true" ma:displayName="Expiration Date" ma:description="" ma:hidden="true" ma:indexed="true" ma:internalName="_dlc_ExpireDate" ma:readOnly="true">
      <xsd:simpleType>
        <xsd:restriction base="dms:DateTime"/>
      </xsd:simpleType>
    </xsd:element>
    <xsd:element name="RatedBy" ma:index="48"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49" nillable="true" ma:displayName="User ratings" ma:description="User ratings for the item" ma:hidden="true" ma:internalName="Ratings">
      <xsd:simpleType>
        <xsd:restriction base="dms:Note"/>
      </xsd:simpleType>
    </xsd:element>
    <xsd:element name="LikedBy" ma:index="51"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vti_ItemDeclaredRecord" ma:index="52"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0c4255c-825c-49a4-ad20-de4965b64a81" elementFormDefault="qualified">
    <xsd:import namespace="http://schemas.microsoft.com/office/2006/documentManagement/types"/>
    <xsd:import namespace="http://schemas.microsoft.com/office/infopath/2007/PartnerControls"/>
    <xsd:element name="Doc_x0020_Revision" ma:index="3" ma:displayName="Doc. Rev." ma:internalName="Doc_x0020_Revision" ma:readOnly="false">
      <xsd:simpleType>
        <xsd:restriction base="dms:Text">
          <xsd:maxLength value="25"/>
        </xsd:restriction>
      </xsd:simpleType>
    </xsd:element>
    <xsd:element name="Doc_x0020_Author" ma:index="5" ma:displayName="Doc Author" ma:description="Please enter Windows username or full name of the author. For externally supplied documents, type “Vendor” or “Customer”. Then, click person with checkmark icon to verify." ma:list="UserInfo" ma:SharePointGroup="0" ma:internalName="Doc_x0020_Autho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Effective_x0020_Date" ma:index="15" nillable="true" ma:displayName="Effective Date" ma:default="[today]" ma:format="DateOnly" ma:internalName="Effective_x0020_Date">
      <xsd:simpleType>
        <xsd:restriction base="dms:DateTime"/>
      </xsd:simpleType>
    </xsd:element>
    <xsd:element name="TaxCatchAll" ma:index="30" nillable="true" ma:displayName="Taxonomy Catch All Column" ma:hidden="true" ma:list="{b2197d75-aa70-4c99-87e5-1b2ab5081ecd}" ma:internalName="TaxCatchAll" ma:showField="CatchAllData" ma:web="0a24e26a-469a-4e20-bfd8-d2186ddcf709">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b2197d75-aa70-4c99-87e5-1b2ab5081ecd}" ma:internalName="TaxCatchAllLabel" ma:readOnly="true" ma:showField="CatchAllDataLabel" ma:web="0a24e26a-469a-4e20-bfd8-d2186ddcf7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60afb9-4a2c-401b-8c31-977bbec55113" elementFormDefault="qualified">
    <xsd:import namespace="http://schemas.microsoft.com/office/2006/documentManagement/types"/>
    <xsd:import namespace="http://schemas.microsoft.com/office/infopath/2007/PartnerControls"/>
    <xsd:element name="Workflow_x0020_Status" ma:index="21" nillable="true" ma:displayName="Workflow Status" ma:internalName="Workflo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Role" ma:index="55" nillable="true" ma:displayName="Role" ma:description="Used for new Supply Chain documents only" ma:internalName="Role">
      <xsd:complexType>
        <xsd:complexContent>
          <xsd:extension base="dms:MultiChoice">
            <xsd:sequence>
              <xsd:element name="Value" maxOccurs="unbounded" minOccurs="0" nillable="true">
                <xsd:simpleType>
                  <xsd:restriction base="dms:Choice">
                    <xsd:enumeration value="MS"/>
                    <xsd:enumeration value="PSS"/>
                    <xsd:enumeration value="PS"/>
                    <xsd:enumeration value="CM"/>
                    <xsd:enumeration value="SCL"/>
                    <xsd:enumeration value="CFTL"/>
                    <xsd:enumeration value="PCE"/>
                  </xsd:restriction>
                </xsd:simpleType>
              </xsd:element>
            </xsd:sequence>
          </xsd:extension>
        </xsd:complexContent>
      </xsd:complexType>
    </xsd:element>
    <xsd:element name="Images" ma:index="56" nillable="true" ma:displayName="Images" ma:format="Image" ma:internalName="Image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4" ma:displayName="Document Name or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Creation Document</p:Name>
  <p:Description/>
  <p:Statement>Documents in this site should be reviewed within 2 years from Effective Date.</p:Statement>
  <p:PolicyItems>
    <p:PolicyItem featureId="Microsoft.Office.RecordsManagement.PolicyFeatures.Expiration" staticId="0x010100E4871AF5BC904041B7AAD09C4CA3B7A900F5A234819845934FAA0519CC22BBA51C|645367742" UniqueId="94d6e387-f3cf-4781-a85d-69ec23299f70">
      <p:Name>Retention</p:Name>
      <p:Description>Automatic scheduling of content for processing, and performing a retention action on content that has reached its due date.</p:Description>
      <p:CustomData>
        <Schedules nextStageId="5">
          <Schedule type="Default">
            <stages>
              <data stageId="3" stageDeleted="true"/>
              <data stageId="4">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Skip"/>
              </data>
              <data stageId="1">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DeletePreviousDrafts"/>
              </data>
              <data stageId="2" recur="true" offset="1" unit="months" stageDeleted="true"/>
            </stages>
          </Schedule>
        </Schedules>
      </p:CustomData>
    </p:PolicyItem>
    <p:PolicyItem featureId="Microsoft.Office.RecordsManagement.PolicyFeatures.PolicyAudit" staticId="0x010100E4871AF5BC904041B7AAD09C4CA3B7A900F5A234819845934FAA0519CC22BBA51C|-1796855214" UniqueId="992914de-ee4d-4396-bb1a-e159cfe1430c">
      <p:Name>Auditing</p:Name>
      <p:Description>Audits user actions on documents and list items to the Audit Log.</p:Description>
      <p:CustomData>
        <Audit>
          <MoveCopy/>
          <DeleteRestore/>
        </Audit>
      </p:CustomData>
    </p:PolicyItem>
  </p:PolicyItems>
</p:Policy>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134D3A-2381-41BF-97AE-5BAB5A7C31DD}">
  <ds:schemaRefs>
    <ds:schemaRef ds:uri="microsoft.office.server.policy.changes"/>
  </ds:schemaRefs>
</ds:datastoreItem>
</file>

<file path=customXml/itemProps2.xml><?xml version="1.0" encoding="utf-8"?>
<ds:datastoreItem xmlns:ds="http://schemas.openxmlformats.org/officeDocument/2006/customXml" ds:itemID="{384541E8-7F3A-4A7D-B41E-AE2959B70805}">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4"/>
    <ds:schemaRef ds:uri="http://schemas.microsoft.com/office/2006/documentManagement/types"/>
    <ds:schemaRef ds:uri="ee60afb9-4a2c-401b-8c31-977bbec55113"/>
    <ds:schemaRef ds:uri="10c4255c-825c-49a4-ad20-de4965b64a81"/>
    <ds:schemaRef ds:uri="0a24e26a-469a-4e20-bfd8-d2186ddcf709"/>
    <ds:schemaRef ds:uri="http://www.w3.org/XML/1998/namespace"/>
  </ds:schemaRefs>
</ds:datastoreItem>
</file>

<file path=customXml/itemProps3.xml><?xml version="1.0" encoding="utf-8"?>
<ds:datastoreItem xmlns:ds="http://schemas.openxmlformats.org/officeDocument/2006/customXml" ds:itemID="{A7E50EAA-836F-485C-BF69-9538CABF67FB}">
  <ds:schemaRefs>
    <ds:schemaRef ds:uri="http://schemas.microsoft.com/sharepoint/v3/contenttype/forms"/>
  </ds:schemaRefs>
</ds:datastoreItem>
</file>

<file path=customXml/itemProps4.xml><?xml version="1.0" encoding="utf-8"?>
<ds:datastoreItem xmlns:ds="http://schemas.openxmlformats.org/officeDocument/2006/customXml" ds:itemID="{9B97FD8E-53B0-481D-8E67-00D56BF72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4e26a-469a-4e20-bfd8-d2186ddcf709"/>
    <ds:schemaRef ds:uri="http://schemas.microsoft.com/sharepoint/v3"/>
    <ds:schemaRef ds:uri="10c4255c-825c-49a4-ad20-de4965b64a81"/>
    <ds:schemaRef ds:uri="ee60afb9-4a2c-401b-8c31-977bbec5511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B297949-644F-47FB-9AF3-822DBA3047DD}">
  <ds:schemaRefs>
    <ds:schemaRef ds:uri="office.server.policy"/>
  </ds:schemaRefs>
</ds:datastoreItem>
</file>

<file path=customXml/itemProps6.xml><?xml version="1.0" encoding="utf-8"?>
<ds:datastoreItem xmlns:ds="http://schemas.openxmlformats.org/officeDocument/2006/customXml" ds:itemID="{882E7232-AB57-478B-A35A-5458743870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HISTORY OF CHANGES</vt:lpstr>
      <vt:lpstr>INSTRUCTIONS</vt:lpstr>
      <vt:lpstr>SUPPLIER INFORMATION</vt:lpstr>
      <vt:lpstr>FULL AUDIT</vt:lpstr>
      <vt:lpstr>CAPACITY AUDIT</vt:lpstr>
      <vt:lpstr>RESULTS SHEET - INTERNAL ONLY</vt:lpstr>
      <vt:lpstr>REPORT DOCUMENT</vt:lpstr>
      <vt:lpstr>DEVELOPMENT PLAN</vt:lpstr>
      <vt:lpstr>'SUPPLIER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Self Audit Checklist</dc:title>
  <dc:subject/>
  <dc:creator>Kelly Menze</dc:creator>
  <cp:keywords>Supplier; Approval</cp:keywords>
  <dc:description/>
  <cp:lastModifiedBy>Kelly Menze</cp:lastModifiedBy>
  <cp:revision/>
  <dcterms:created xsi:type="dcterms:W3CDTF">2021-02-23T16:29:07Z</dcterms:created>
  <dcterms:modified xsi:type="dcterms:W3CDTF">2022-11-08T16:19:43Z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115;#Supplier|efc44889-43ec-4884-9ebe-970e126b5c4e;#1375;#Approval|eb3b850a-6365-4c91-8e51-8ecdfc8a062b</vt:lpwstr>
  </property>
  <property fmtid="{D5CDD505-2E9C-101B-9397-08002B2CF9AE}" pid="3" name="RegulatoryStd">
    <vt:lpwstr>30;#ISO 13485|39d87ca1-c74e-477a-afeb-f77d1f8e72eb;#46;#ISO 9001|0459e3f8-a014-4a9c-81b1-91f0af33640d;#19;#FDA|2720eb84-97b8-4c56-9a9c-b82850e47159</vt:lpwstr>
  </property>
  <property fmtid="{D5CDD505-2E9C-101B-9397-08002B2CF9AE}" pid="4" name="_dlc_policyId">
    <vt:lpwstr>/sites/document/Documents</vt:lpwstr>
  </property>
  <property fmtid="{D5CDD505-2E9C-101B-9397-08002B2CF9AE}" pid="5" name="ecm_ItemDeleteBlockHolders">
    <vt:lpwstr>ecm_InPlaceRecordLock</vt:lpwstr>
  </property>
  <property fmtid="{D5CDD505-2E9C-101B-9397-08002B2CF9AE}" pid="6" name="Occupation">
    <vt:lpwstr>;#MS;#</vt:lpwstr>
  </property>
  <property fmtid="{D5CDD505-2E9C-101B-9397-08002B2CF9AE}" pid="7" name="BusinessUnit">
    <vt:lpwstr>1;#ALL|d23ea38f-5cdc-4f77-8d20-b0a70977d561</vt:lpwstr>
  </property>
  <property fmtid="{D5CDD505-2E9C-101B-9397-08002B2CF9AE}" pid="8" name="ContentTypeId">
    <vt:lpwstr>0x010100E4871AF5BC904041B7AAD09C4CA3B7A900F5A234819845934FAA0519CC22BBA51C</vt:lpwstr>
  </property>
  <property fmtid="{D5CDD505-2E9C-101B-9397-08002B2CF9AE}" pid="9" name="ItemRetentionFormula">
    <vt:lpwstr>&lt;formula id="Microsoft.Office.RecordsManagement.PolicyFeatures.Expiration.Formula.BuiltIn"&gt;&lt;number&gt;2&lt;/number&gt;&lt;property&gt;Effective_x005f_x0020_Date&lt;/property&gt;&lt;propertyId&gt;00000000-0000-0000-0000-000000000000&lt;/propertyId&gt;&lt;period&gt;years&lt;/period&gt;&lt;/formula&gt;</vt:lpwstr>
  </property>
  <property fmtid="{D5CDD505-2E9C-101B-9397-08002B2CF9AE}" pid="10" name="_dlc_LastRun">
    <vt:lpwstr>10/19/2019 23:05:26</vt:lpwstr>
  </property>
  <property fmtid="{D5CDD505-2E9C-101B-9397-08002B2CF9AE}" pid="11" name="ProcessOwner">
    <vt:lpwstr>226;#Quality Leader|f9590330-d3d5-43ea-a1b4-0e55e9f7532e</vt:lpwstr>
  </property>
  <property fmtid="{D5CDD505-2E9C-101B-9397-08002B2CF9AE}" pid="12" name="_dlc_DocIdItemGuid">
    <vt:lpwstr>bc515df5-920c-4bfd-880d-779b14c35a3e</vt:lpwstr>
  </property>
  <property fmtid="{D5CDD505-2E9C-101B-9397-08002B2CF9AE}" pid="13" name="_dlc_ItemStageId">
    <vt:lpwstr/>
  </property>
  <property fmtid="{D5CDD505-2E9C-101B-9397-08002B2CF9AE}" pid="14" name="DocumentType">
    <vt:lpwstr>20;#Form|404e5ad8-83e0-475f-b206-49ad90f0f943</vt:lpwstr>
  </property>
  <property fmtid="{D5CDD505-2E9C-101B-9397-08002B2CF9AE}" pid="15" name="_dlc_ItemSavedData">
    <vt:lpwstr>0,4</vt:lpwstr>
  </property>
  <property fmtid="{D5CDD505-2E9C-101B-9397-08002B2CF9AE}" pid="16" name="WorkflowChangePath">
    <vt:lpwstr>8aa9f6d9-6dbf-4431-897f-48425a4005a9,19;8aa9f6d9-6dbf-4431-897f-48425a4005a9,29;8aa9f6d9-6dbf-4431-897f-48425a4005a9,42;8aa9f6d9-6dbf-4431-897f-48425a4005a9,45;8aa9f6d9-6dbf-4431-897f-48425a4005a9,54;8aa9f6d9-6dbf-4431-897f-48425a4005a9,65;8aa9f6d9-6dbf-48aa9f6d9-6dbf-4431-897f-48425a4005a9,92;</vt:lpwstr>
  </property>
  <property fmtid="{D5CDD505-2E9C-101B-9397-08002B2CF9AE}" pid="17" name="ecm_RecordRestrictions">
    <vt:lpwstr>BlockDelete</vt:lpwstr>
  </property>
  <property fmtid="{D5CDD505-2E9C-101B-9397-08002B2CF9AE}" pid="18" name="_dlc_ItemScheduleId">
    <vt:lpwstr>1</vt:lpwstr>
  </property>
  <property fmtid="{D5CDD505-2E9C-101B-9397-08002B2CF9AE}" pid="19" name="OriginalFileName">
    <vt:lpwstr>C-0002595</vt:lpwstr>
  </property>
  <property fmtid="{D5CDD505-2E9C-101B-9397-08002B2CF9AE}" pid="20" name="DistributionLocations">
    <vt:lpwstr>265;#ALL|af32f0bf-3063-4b89-962c-51c806c309f9</vt:lpwstr>
  </property>
  <property fmtid="{D5CDD505-2E9C-101B-9397-08002B2CF9AE}" pid="21" name="Workflow Status">
    <vt:lpwstr>, </vt:lpwstr>
  </property>
  <property fmtid="{D5CDD505-2E9C-101B-9397-08002B2CF9AE}" pid="22" name="Doc Author">
    <vt:lpwstr>1871;#John Gaspari</vt:lpwstr>
  </property>
  <property fmtid="{D5CDD505-2E9C-101B-9397-08002B2CF9AE}" pid="23" name="Training">
    <vt:bool>false</vt:bool>
  </property>
  <property fmtid="{D5CDD505-2E9C-101B-9397-08002B2CF9AE}" pid="24" name="LegacyNumber">
    <vt:lpwstr>N/A</vt:lpwstr>
  </property>
  <property fmtid="{D5CDD505-2E9C-101B-9397-08002B2CF9AE}" pid="25" name="Effective Date">
    <vt:filetime>2021-03-30T07:00:00Z</vt:filetime>
  </property>
  <property fmtid="{D5CDD505-2E9C-101B-9397-08002B2CF9AE}" pid="26" name="TaxCatchAll">
    <vt:lpwstr>1375;#Approval;#30;#ISO 13485|39d87ca1-c74e-477a-afeb-f77d1f8e72eb;#46;#ISO 9001|0459e3f8-a014-4a9c-81b1-91f0af33640d;#115;#Supplier;#265;#ALL|af32f0bf-3063-4b89-962c-51c806c309f9;#226;#Quality Leader|f9590330-d3d5-43ea-a1b4-0e55e9f7532e;#20;#Form|404e5ad</vt:lpwstr>
  </property>
  <property fmtid="{D5CDD505-2E9C-101B-9397-08002B2CF9AE}" pid="27" name="TrainingApproval">
    <vt:lpwstr>True; 2019-11-22 3:06:56 PM</vt:lpwstr>
  </property>
  <property fmtid="{D5CDD505-2E9C-101B-9397-08002B2CF9AE}" pid="28" name="ed265a4af2004661801b191ac8769799">
    <vt:lpwstr>ISO 13485|39d87ca1-c74e-477a-afeb-f77d1f8e72eb;ISO 9001|0459e3f8-a014-4a9c-81b1-91f0af33640d;FDA|2720eb84-97b8-4c56-9a9c-b82850e47159</vt:lpwstr>
  </property>
  <property fmtid="{D5CDD505-2E9C-101B-9397-08002B2CF9AE}" pid="29" name="TaxKeywordTaxHTField">
    <vt:lpwstr>Supplier|efc44889-43ec-4884-9ebe-970e126b5c4e;Approval|eb3b850a-6365-4c91-8e51-8ecdfc8a062b</vt:lpwstr>
  </property>
  <property fmtid="{D5CDD505-2E9C-101B-9397-08002B2CF9AE}" pid="30" name="_vti_ItemDeclaredRecord">
    <vt:filetime>2019-12-18T19:45:28Z</vt:filetime>
  </property>
  <property fmtid="{D5CDD505-2E9C-101B-9397-08002B2CF9AE}" pid="31" name="_vti_ItemHoldRecordStatus">
    <vt:i4>272</vt:i4>
  </property>
  <property fmtid="{D5CDD505-2E9C-101B-9397-08002B2CF9AE}" pid="32" name="f67ce65d29a64d4cb5ad368ffdb17d2a">
    <vt:lpwstr>ALL|d23ea38f-5cdc-4f77-8d20-b0a70977d561</vt:lpwstr>
  </property>
  <property fmtid="{D5CDD505-2E9C-101B-9397-08002B2CF9AE}" pid="33" name="nc34d65d655544d294b22ccb1917efb2">
    <vt:lpwstr>ALL|af32f0bf-3063-4b89-962c-51c806c309f9</vt:lpwstr>
  </property>
  <property fmtid="{D5CDD505-2E9C-101B-9397-08002B2CF9AE}" pid="34" name="Doc Revision">
    <vt:lpwstr>B</vt:lpwstr>
  </property>
  <property fmtid="{D5CDD505-2E9C-101B-9397-08002B2CF9AE}" pid="35" name="pb51beff022c4a3fa2f1afc74ad15f6f">
    <vt:lpwstr>Quality Leader|f9590330-d3d5-43ea-a1b4-0e55e9f7532e</vt:lpwstr>
  </property>
  <property fmtid="{D5CDD505-2E9C-101B-9397-08002B2CF9AE}" pid="36" name="Notes1">
    <vt:lpwstr>Spelling&amp;grammatical errors corrected, no revision change required - Barbara Fera 2020-02-07.</vt:lpwstr>
  </property>
  <property fmtid="{D5CDD505-2E9C-101B-9397-08002B2CF9AE}" pid="37" name="l4f25b51e4224444a916524ee2296c6f">
    <vt:lpwstr>Form|404e5ad8-83e0-475f-b206-49ad90f0f943</vt:lpwstr>
  </property>
</Properties>
</file>