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4.xml" ContentType="application/vnd.openxmlformats-officedocument.drawing+xml"/>
  <Override PartName="/xl/activeX/activeX1.xml" ContentType="application/vnd.ms-office.activeX+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Gaspari\Desktop\"/>
    </mc:Choice>
  </mc:AlternateContent>
  <xr:revisionPtr revIDLastSave="0" documentId="8_{59099D8D-54B9-4888-A748-3066A9321B1D}" xr6:coauthVersionLast="44" xr6:coauthVersionMax="44" xr10:uidLastSave="{00000000-0000-0000-0000-000000000000}"/>
  <bookViews>
    <workbookView xWindow="-120" yWindow="-120" windowWidth="29040" windowHeight="15840" tabRatio="996" xr2:uid="{1F79E7B8-80DB-4448-8EF2-4F848BCBC2B4}"/>
  </bookViews>
  <sheets>
    <sheet name="Instructions" sheetId="18" r:id="rId1"/>
    <sheet name="1.0 Customer Service" sheetId="1" r:id="rId2"/>
    <sheet name="2.0 Results" sheetId="4" r:id="rId3"/>
    <sheet name="3.0 Mgmt System Plan" sheetId="5" r:id="rId4"/>
    <sheet name="4.0 New Product Support" sheetId="6" r:id="rId5"/>
    <sheet name="5.0 Process Quality Mgmt" sheetId="7" r:id="rId6"/>
    <sheet name="6.0 MFG Capability &amp; Imp. Proce" sheetId="8" r:id="rId7"/>
    <sheet name="7.0 Supply Chain Management" sheetId="9" r:id="rId8"/>
    <sheet name="8.0 Financial Systems" sheetId="10" r:id="rId9"/>
    <sheet name="9.0 Quality Systems" sheetId="11" r:id="rId10"/>
    <sheet name="10.0 Operational Excellence" sheetId="12" r:id="rId11"/>
    <sheet name="11.0 Core Competencies" sheetId="14" r:id="rId12"/>
    <sheet name="Summary" sheetId="16" r:id="rId13"/>
    <sheet name="History of Changes" sheetId="21"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1" l="1"/>
  <c r="G2" i="1"/>
  <c r="G2" i="16" s="1"/>
  <c r="G1" i="1"/>
  <c r="G1" i="16" s="1"/>
  <c r="H100" i="16"/>
  <c r="H101" i="16"/>
  <c r="H102" i="16"/>
  <c r="H103" i="16"/>
  <c r="H104" i="16"/>
  <c r="H105" i="16"/>
  <c r="H99" i="16"/>
  <c r="H86" i="16"/>
  <c r="H87" i="16"/>
  <c r="J87" i="16" s="1"/>
  <c r="H88" i="16"/>
  <c r="J88" i="16" s="1"/>
  <c r="H89" i="16"/>
  <c r="J89" i="16" s="1"/>
  <c r="H90" i="16"/>
  <c r="J90" i="16" s="1"/>
  <c r="H91" i="16"/>
  <c r="J91" i="16" s="1"/>
  <c r="H92" i="16"/>
  <c r="J92" i="16" s="1"/>
  <c r="H93" i="16"/>
  <c r="J93" i="16" s="1"/>
  <c r="H94" i="16"/>
  <c r="J94" i="16" s="1"/>
  <c r="H95" i="16"/>
  <c r="J95" i="16" s="1"/>
  <c r="H96" i="16"/>
  <c r="J96" i="16" s="1"/>
  <c r="H97" i="16"/>
  <c r="J97" i="16" s="1"/>
  <c r="H85" i="16"/>
  <c r="H77" i="16"/>
  <c r="J77" i="16" s="1"/>
  <c r="H78" i="16"/>
  <c r="J78" i="16" s="1"/>
  <c r="H79" i="16"/>
  <c r="J79" i="16" s="1"/>
  <c r="H80" i="16"/>
  <c r="H81" i="16"/>
  <c r="J81" i="16" s="1"/>
  <c r="H82" i="16"/>
  <c r="H83" i="16"/>
  <c r="J83" i="16" s="1"/>
  <c r="H76" i="16"/>
  <c r="J76" i="16" s="1"/>
  <c r="H65" i="16"/>
  <c r="J65" i="16" s="1"/>
  <c r="H66" i="16"/>
  <c r="J66" i="16" s="1"/>
  <c r="H67" i="16"/>
  <c r="J67" i="16" s="1"/>
  <c r="H68" i="16"/>
  <c r="J68" i="16" s="1"/>
  <c r="H69" i="16"/>
  <c r="J69" i="16" s="1"/>
  <c r="H70" i="16"/>
  <c r="H71" i="16"/>
  <c r="J71" i="16" s="1"/>
  <c r="H72" i="16"/>
  <c r="J72" i="16" s="1"/>
  <c r="H73" i="16"/>
  <c r="J73" i="16" s="1"/>
  <c r="H74" i="16"/>
  <c r="H64" i="16"/>
  <c r="J64" i="16" s="1"/>
  <c r="H52" i="16"/>
  <c r="H53" i="16"/>
  <c r="J53" i="16" s="1"/>
  <c r="H54" i="16"/>
  <c r="J54" i="16" s="1"/>
  <c r="H55" i="16"/>
  <c r="H56" i="16"/>
  <c r="H57" i="16"/>
  <c r="J57" i="16" s="1"/>
  <c r="H58" i="16"/>
  <c r="J58" i="16" s="1"/>
  <c r="H59" i="16"/>
  <c r="J59" i="16" s="1"/>
  <c r="H60" i="16"/>
  <c r="J60" i="16" s="1"/>
  <c r="H61" i="16"/>
  <c r="J61" i="16" s="1"/>
  <c r="H62" i="16"/>
  <c r="J62" i="16" s="1"/>
  <c r="H51" i="16"/>
  <c r="H41" i="16"/>
  <c r="J41" i="16" s="1"/>
  <c r="H42" i="16"/>
  <c r="J42" i="16" s="1"/>
  <c r="H43" i="16"/>
  <c r="J43" i="16" s="1"/>
  <c r="H44" i="16"/>
  <c r="J44" i="16" s="1"/>
  <c r="H45" i="16"/>
  <c r="J45" i="16" s="1"/>
  <c r="H46" i="16"/>
  <c r="J46" i="16" s="1"/>
  <c r="H47" i="16"/>
  <c r="H48" i="16"/>
  <c r="J48" i="16" s="1"/>
  <c r="H49" i="16"/>
  <c r="J49" i="16" s="1"/>
  <c r="H40" i="16"/>
  <c r="K39" i="16" s="1"/>
  <c r="H33" i="16"/>
  <c r="H34" i="16"/>
  <c r="H35" i="16"/>
  <c r="J35" i="16" s="1"/>
  <c r="H36" i="16"/>
  <c r="J36" i="16" s="1"/>
  <c r="H37" i="16"/>
  <c r="H38" i="16"/>
  <c r="H32" i="16"/>
  <c r="H19" i="16"/>
  <c r="J19" i="16" s="1"/>
  <c r="H20" i="16"/>
  <c r="H21" i="16"/>
  <c r="J21" i="16" s="1"/>
  <c r="H22" i="16"/>
  <c r="J22" i="16" s="1"/>
  <c r="H23" i="16"/>
  <c r="H24" i="16"/>
  <c r="J24" i="16" s="1"/>
  <c r="H25" i="16"/>
  <c r="J25" i="16" s="1"/>
  <c r="H26" i="16"/>
  <c r="J26" i="16" s="1"/>
  <c r="H27" i="16"/>
  <c r="J27" i="16" s="1"/>
  <c r="H28" i="16"/>
  <c r="J28" i="16" s="1"/>
  <c r="H29" i="16"/>
  <c r="H30" i="16"/>
  <c r="J30" i="16" s="1"/>
  <c r="H18" i="16"/>
  <c r="J18" i="16" s="1"/>
  <c r="H11" i="16"/>
  <c r="J11" i="16" s="1"/>
  <c r="H12" i="16"/>
  <c r="H13" i="16"/>
  <c r="J13" i="16" s="1"/>
  <c r="H14" i="16"/>
  <c r="J14" i="16" s="1"/>
  <c r="H15" i="16"/>
  <c r="H16" i="16"/>
  <c r="H10" i="16"/>
  <c r="H8" i="16"/>
  <c r="J8" i="16" s="1"/>
  <c r="I15" i="12"/>
  <c r="H15" i="12"/>
  <c r="I21" i="11"/>
  <c r="H21" i="11"/>
  <c r="I16" i="10"/>
  <c r="H16" i="10"/>
  <c r="I19" i="9"/>
  <c r="H19" i="9"/>
  <c r="I20" i="8"/>
  <c r="H20" i="8"/>
  <c r="I18" i="7"/>
  <c r="H18" i="7"/>
  <c r="I15" i="6"/>
  <c r="H15" i="6"/>
  <c r="I21" i="5"/>
  <c r="H21" i="5"/>
  <c r="I15" i="4"/>
  <c r="H15" i="4"/>
  <c r="H7" i="16"/>
  <c r="J23" i="16"/>
  <c r="J34" i="16"/>
  <c r="J38" i="16"/>
  <c r="J12" i="16"/>
  <c r="J15" i="16"/>
  <c r="J16" i="16"/>
  <c r="J20" i="16"/>
  <c r="J29" i="16"/>
  <c r="J37" i="16"/>
  <c r="I39" i="16"/>
  <c r="J47" i="16"/>
  <c r="J52" i="16"/>
  <c r="J56" i="16"/>
  <c r="J70" i="16"/>
  <c r="J74" i="16"/>
  <c r="I75" i="16"/>
  <c r="J82" i="16"/>
  <c r="J86" i="16"/>
  <c r="I98" i="16"/>
  <c r="E98" i="16"/>
  <c r="E84" i="16"/>
  <c r="I84" i="16" s="1"/>
  <c r="E75" i="16"/>
  <c r="E63" i="16"/>
  <c r="I63" i="16" s="1"/>
  <c r="E50" i="16"/>
  <c r="I50" i="16" s="1"/>
  <c r="E39" i="16"/>
  <c r="E31" i="16"/>
  <c r="I31" i="16" s="1"/>
  <c r="E17" i="16"/>
  <c r="I17" i="16" s="1"/>
  <c r="E9" i="16"/>
  <c r="I9" i="16" s="1"/>
  <c r="E6" i="16"/>
  <c r="I6" i="16" s="1"/>
  <c r="I10" i="1"/>
  <c r="H10" i="1"/>
  <c r="C106" i="16"/>
  <c r="B100" i="16"/>
  <c r="B101" i="16"/>
  <c r="B102" i="16"/>
  <c r="B103" i="16"/>
  <c r="B104" i="16"/>
  <c r="B105" i="16"/>
  <c r="B99" i="16"/>
  <c r="D100" i="16"/>
  <c r="D101" i="16"/>
  <c r="D102" i="16"/>
  <c r="D103" i="16"/>
  <c r="D104" i="16"/>
  <c r="D105" i="16"/>
  <c r="D99" i="16"/>
  <c r="D86" i="16"/>
  <c r="D87" i="16"/>
  <c r="D88" i="16"/>
  <c r="D89" i="16"/>
  <c r="D90" i="16"/>
  <c r="D91" i="16"/>
  <c r="D92" i="16"/>
  <c r="D93" i="16"/>
  <c r="D94" i="16"/>
  <c r="D95" i="16"/>
  <c r="D96" i="16"/>
  <c r="D97" i="16"/>
  <c r="D85" i="16"/>
  <c r="G84" i="16" s="1"/>
  <c r="B86" i="16"/>
  <c r="B87" i="16"/>
  <c r="B88" i="16"/>
  <c r="B89" i="16"/>
  <c r="B90" i="16"/>
  <c r="B91" i="16"/>
  <c r="B92" i="16"/>
  <c r="B93" i="16"/>
  <c r="B94" i="16"/>
  <c r="B95" i="16"/>
  <c r="B96" i="16"/>
  <c r="B97" i="16"/>
  <c r="B85" i="16"/>
  <c r="D77" i="16"/>
  <c r="D78" i="16"/>
  <c r="D79" i="16"/>
  <c r="D80" i="16"/>
  <c r="D81" i="16"/>
  <c r="D82" i="16"/>
  <c r="D83" i="16"/>
  <c r="D76" i="16"/>
  <c r="B77" i="16"/>
  <c r="B78" i="16"/>
  <c r="B79" i="16"/>
  <c r="B80" i="16"/>
  <c r="B81" i="16"/>
  <c r="B82" i="16"/>
  <c r="B83" i="16"/>
  <c r="B76" i="16"/>
  <c r="D65" i="16"/>
  <c r="D66" i="16"/>
  <c r="D67" i="16"/>
  <c r="D68" i="16"/>
  <c r="D69" i="16"/>
  <c r="D70" i="16"/>
  <c r="D71" i="16"/>
  <c r="D72" i="16"/>
  <c r="D73" i="16"/>
  <c r="D74" i="16"/>
  <c r="D64" i="16"/>
  <c r="B65" i="16"/>
  <c r="B66" i="16"/>
  <c r="B67" i="16"/>
  <c r="B68" i="16"/>
  <c r="B69" i="16"/>
  <c r="B70" i="16"/>
  <c r="B71" i="16"/>
  <c r="B72" i="16"/>
  <c r="B73" i="16"/>
  <c r="B74" i="16"/>
  <c r="B64" i="16"/>
  <c r="D52" i="16"/>
  <c r="D53" i="16"/>
  <c r="D54" i="16"/>
  <c r="D55" i="16"/>
  <c r="D56" i="16"/>
  <c r="D57" i="16"/>
  <c r="D58" i="16"/>
  <c r="D59" i="16"/>
  <c r="D60" i="16"/>
  <c r="D61" i="16"/>
  <c r="D62" i="16"/>
  <c r="D51" i="16"/>
  <c r="B52" i="16"/>
  <c r="B53" i="16"/>
  <c r="B54" i="16"/>
  <c r="B55" i="16"/>
  <c r="B56" i="16"/>
  <c r="B57" i="16"/>
  <c r="B58" i="16"/>
  <c r="B59" i="16"/>
  <c r="B60" i="16"/>
  <c r="B61" i="16"/>
  <c r="B62" i="16"/>
  <c r="B51" i="16"/>
  <c r="D41" i="16"/>
  <c r="D42" i="16"/>
  <c r="D43" i="16"/>
  <c r="D44" i="16"/>
  <c r="D45" i="16"/>
  <c r="D46" i="16"/>
  <c r="D47" i="16"/>
  <c r="D48" i="16"/>
  <c r="D49" i="16"/>
  <c r="D40" i="16"/>
  <c r="B41" i="16"/>
  <c r="B42" i="16"/>
  <c r="B43" i="16"/>
  <c r="B44" i="16"/>
  <c r="B45" i="16"/>
  <c r="B46" i="16"/>
  <c r="B47" i="16"/>
  <c r="B48" i="16"/>
  <c r="B49" i="16"/>
  <c r="B50" i="16"/>
  <c r="B40" i="16"/>
  <c r="D33" i="16"/>
  <c r="D34" i="16"/>
  <c r="D35" i="16"/>
  <c r="D36" i="16"/>
  <c r="D37" i="16"/>
  <c r="D38" i="16"/>
  <c r="D32" i="16"/>
  <c r="B33" i="16"/>
  <c r="B34" i="16"/>
  <c r="B35" i="16"/>
  <c r="B36" i="16"/>
  <c r="B37" i="16"/>
  <c r="B38" i="16"/>
  <c r="B32" i="16"/>
  <c r="D19" i="16"/>
  <c r="D20" i="16"/>
  <c r="D21" i="16"/>
  <c r="D22" i="16"/>
  <c r="D23" i="16"/>
  <c r="D24" i="16"/>
  <c r="D25" i="16"/>
  <c r="D26" i="16"/>
  <c r="D27" i="16"/>
  <c r="D28" i="16"/>
  <c r="D29" i="16"/>
  <c r="D30" i="16"/>
  <c r="D18" i="16"/>
  <c r="B19" i="16"/>
  <c r="B20" i="16"/>
  <c r="B21" i="16"/>
  <c r="B22" i="16"/>
  <c r="B23" i="16"/>
  <c r="B24" i="16"/>
  <c r="B25" i="16"/>
  <c r="B26" i="16"/>
  <c r="B27" i="16"/>
  <c r="B28" i="16"/>
  <c r="B29" i="16"/>
  <c r="B30" i="16"/>
  <c r="B18" i="16"/>
  <c r="D11" i="16"/>
  <c r="D12" i="16"/>
  <c r="D13" i="16"/>
  <c r="D14" i="16"/>
  <c r="D15" i="16"/>
  <c r="D16" i="16"/>
  <c r="D10" i="16"/>
  <c r="B11" i="16"/>
  <c r="B12" i="16"/>
  <c r="B13" i="16"/>
  <c r="B14" i="16"/>
  <c r="B15" i="16"/>
  <c r="B16" i="16"/>
  <c r="B10" i="16"/>
  <c r="B98" i="16"/>
  <c r="B84" i="16"/>
  <c r="B75" i="16"/>
  <c r="B63" i="16"/>
  <c r="B39" i="16"/>
  <c r="B31" i="16"/>
  <c r="B17" i="16"/>
  <c r="B9" i="16"/>
  <c r="B6" i="16"/>
  <c r="D8" i="16"/>
  <c r="D7" i="16"/>
  <c r="B8" i="16"/>
  <c r="B7" i="16"/>
  <c r="G3" i="16"/>
  <c r="G3" i="14"/>
  <c r="G2" i="14"/>
  <c r="G3" i="12"/>
  <c r="G2" i="12"/>
  <c r="G1" i="12"/>
  <c r="G3" i="11"/>
  <c r="G2" i="11"/>
  <c r="G1" i="11"/>
  <c r="G3" i="10"/>
  <c r="G2" i="10"/>
  <c r="G3" i="9"/>
  <c r="G2" i="9"/>
  <c r="G3" i="8"/>
  <c r="G2" i="8"/>
  <c r="G1" i="8"/>
  <c r="G3" i="7"/>
  <c r="G1" i="7"/>
  <c r="G3" i="6"/>
  <c r="G2" i="6"/>
  <c r="J40" i="16" l="1"/>
  <c r="K84" i="16"/>
  <c r="G75" i="16"/>
  <c r="G63" i="16"/>
  <c r="K50" i="16"/>
  <c r="J51" i="16"/>
  <c r="G39" i="16"/>
  <c r="K31" i="16"/>
  <c r="G31" i="16"/>
  <c r="G17" i="16"/>
  <c r="H9" i="16"/>
  <c r="J9" i="16" s="1"/>
  <c r="G9" i="16"/>
  <c r="G2" i="7"/>
  <c r="G6" i="16"/>
  <c r="G1" i="6"/>
  <c r="G1" i="10"/>
  <c r="G1" i="9"/>
  <c r="G1" i="14"/>
  <c r="K17" i="16"/>
  <c r="K9" i="16"/>
  <c r="J10" i="16"/>
  <c r="J32" i="16"/>
  <c r="H31" i="16"/>
  <c r="J31" i="16" s="1"/>
  <c r="G50" i="16"/>
  <c r="K63" i="16"/>
  <c r="K75" i="16"/>
  <c r="G98" i="16"/>
  <c r="K98" i="16"/>
  <c r="H98" i="16"/>
  <c r="J98" i="16" s="1"/>
  <c r="K6" i="16"/>
  <c r="D84" i="16"/>
  <c r="F84" i="16" s="1"/>
  <c r="J33" i="16"/>
  <c r="H50" i="16"/>
  <c r="J50" i="16" s="1"/>
  <c r="H63" i="16"/>
  <c r="J63" i="16" s="1"/>
  <c r="D98" i="16"/>
  <c r="F98" i="16" s="1"/>
  <c r="H84" i="16"/>
  <c r="J84" i="16" s="1"/>
  <c r="J85" i="16"/>
  <c r="H75" i="16"/>
  <c r="J75" i="16" s="1"/>
  <c r="D75" i="16"/>
  <c r="F75" i="16" s="1"/>
  <c r="J80" i="16"/>
  <c r="J55" i="16"/>
  <c r="H39" i="16"/>
  <c r="J39" i="16" s="1"/>
  <c r="D39" i="16"/>
  <c r="F39" i="16" s="1"/>
  <c r="H17" i="16"/>
  <c r="J17" i="16" s="1"/>
  <c r="H6" i="16"/>
  <c r="D31" i="16"/>
  <c r="F31" i="16" s="1"/>
  <c r="D9" i="16"/>
  <c r="F9" i="16" s="1"/>
  <c r="J7" i="16"/>
  <c r="D63" i="16"/>
  <c r="F63" i="16" s="1"/>
  <c r="D50" i="16"/>
  <c r="F50" i="16" s="1"/>
  <c r="D17" i="16"/>
  <c r="F17" i="16" s="1"/>
  <c r="I106" i="16"/>
  <c r="D6" i="16"/>
  <c r="E106" i="16"/>
  <c r="G3" i="5"/>
  <c r="G2" i="5"/>
  <c r="G1" i="5"/>
  <c r="G3" i="4"/>
  <c r="G2" i="4"/>
  <c r="G1" i="4"/>
  <c r="G106" i="16" l="1"/>
  <c r="K106" i="16"/>
  <c r="J6" i="16"/>
  <c r="H106" i="16"/>
  <c r="J106" i="16" s="1"/>
  <c r="F6" i="16"/>
  <c r="D106" i="16"/>
  <c r="F106" i="16" s="1"/>
</calcChain>
</file>

<file path=xl/sharedStrings.xml><?xml version="1.0" encoding="utf-8"?>
<sst xmlns="http://schemas.openxmlformats.org/spreadsheetml/2006/main" count="712" uniqueCount="593">
  <si>
    <t>ITEM</t>
  </si>
  <si>
    <t>&gt;&gt;&gt;&gt;&gt;&gt;&gt;&gt;&gt;&gt;Trend Progression&gt;&gt;&gt;&gt;&gt;&gt;&gt;&gt;&gt;&gt;</t>
  </si>
  <si>
    <t>No plans or effort established to improve customer satisfaction and support.
Customer awareness is limited.</t>
  </si>
  <si>
    <t>Customer satisfaction level is measured.
Product and service value is determined from customer input.</t>
  </si>
  <si>
    <t>Customer satisfaction is a company objective.
An implementation plan has been established.
Areas of improvement and training needs are identified.</t>
  </si>
  <si>
    <t>Customer satisfaction is an organizational imperative.
An improvement plan is implemented and training is in process.</t>
  </si>
  <si>
    <t>Customer satisfaction is a process driver
Customer satisfaction process is integrated from senior management down within the organization.
Metrics are posted and drive on-going improvement activities.</t>
  </si>
  <si>
    <t>Preferred Supplier Level</t>
  </si>
  <si>
    <t>Customer Support and Satisfaction</t>
  </si>
  <si>
    <t>Business Plan for Growth</t>
  </si>
  <si>
    <t>Company has identified goals to grow within defined industry sectors but there are no formal plans to accomplish.</t>
  </si>
  <si>
    <t>Business growth plan is clearly defined and supported with customer commitments across several industries with key customers not exceeding 15-20% of capacity of revenue.</t>
  </si>
  <si>
    <t>Organizational Elements and Behaviors</t>
  </si>
  <si>
    <t>Supplier Rating</t>
  </si>
  <si>
    <t>Creation Rating</t>
  </si>
  <si>
    <t>Assessment Date:</t>
  </si>
  <si>
    <t>Supplier Name:</t>
  </si>
  <si>
    <t>Supplier #:</t>
  </si>
  <si>
    <t>Quality Performance to Major Customers
(Last 12 months)</t>
  </si>
  <si>
    <t>Not tracked or defects are greater than or equal to 8,000 PPM.</t>
  </si>
  <si>
    <t>Defects are less than 8,000 PPM.</t>
  </si>
  <si>
    <t>Defects are less than 5,000 PPM.</t>
  </si>
  <si>
    <t>Defects are less than 2,000 PPM</t>
  </si>
  <si>
    <t>Defects are less than 1,000 PPM.</t>
  </si>
  <si>
    <t>Not tracked or on time delivery was less than 90%</t>
  </si>
  <si>
    <t>On time delivery was equal to or greater than 90%</t>
  </si>
  <si>
    <t>On time delivery eas equal to or greater than 96%</t>
  </si>
  <si>
    <t>On time delivery was equal to or greater than 98%</t>
  </si>
  <si>
    <t>Delivery was on time 100%</t>
  </si>
  <si>
    <t>Performance trends in Quality and Delivery</t>
  </si>
  <si>
    <t>Reduction of Lead Time
(order to delivery)</t>
  </si>
  <si>
    <t>Cost productivity improvements</t>
  </si>
  <si>
    <t>Key business metrics</t>
  </si>
  <si>
    <t>Project Management</t>
  </si>
  <si>
    <t>No trend or slight positive trend.</t>
  </si>
  <si>
    <t>Not tracked or consistent negative trend or erratic performance.</t>
  </si>
  <si>
    <t>Positive trends in both Quality and Delivery Performance.</t>
  </si>
  <si>
    <t>No defects or late deliveries last 6 months.</t>
  </si>
  <si>
    <t>No defects or late deliveries last 12 months.</t>
  </si>
  <si>
    <t>No formal plan established to reduce lead time.</t>
  </si>
  <si>
    <t>Lead time reduction plan implemented and metrics posted across organization.
95% of items are less than 60 days lead time.</t>
  </si>
  <si>
    <t>Lead time reduction plan implemented and metrics posted across organization.
95% of items are less than 30 days lead time.</t>
  </si>
  <si>
    <t>Lead time reduction plan implemented and metrics posted across organization.
95% of items are less than 20 days lead time.</t>
  </si>
  <si>
    <t>Nothing is tracked or cost improvments are unknown</t>
  </si>
  <si>
    <t>Improvements are between 3%-6.9%</t>
  </si>
  <si>
    <t>Improvements are between 7%-8.9%</t>
  </si>
  <si>
    <t>Improvements are between 9%-11.9%</t>
  </si>
  <si>
    <t>Annual cost improvments are 12.0% or more.</t>
  </si>
  <si>
    <t>No key business metrics are developed (Top COPQ causes, Top Missed Delivery Causes, etc.)</t>
  </si>
  <si>
    <t>Delivery Performance to Major Customers
(Last 12 months)</t>
  </si>
  <si>
    <t>Key business metrics are developed and being addressed with action plans.
Metrics are not posted.</t>
  </si>
  <si>
    <t>Key business metrics are established and posted in plant.
Corrective Action Plan is initiated.</t>
  </si>
  <si>
    <t>QDRC metrics are posted with customer expectation and company goals are highlighted.</t>
  </si>
  <si>
    <t>QDRC metrics posted showing performance to plant and customer expectations.
RCCA maintained by production work cells.</t>
  </si>
  <si>
    <t>Supplier engages in project management activities if requested by the customer.</t>
  </si>
  <si>
    <t>Supplier has trained resources engaged in project management activities on select / key projects.</t>
  </si>
  <si>
    <t>Supplier has trained resources and effectively utilizes project management tools on projects in key business areas.
(such as operations, engineering and supply chain mgmt.)</t>
  </si>
  <si>
    <t>Section Score</t>
  </si>
  <si>
    <t xml:space="preserve">Strategic Planning            </t>
  </si>
  <si>
    <t>Commitment to Improvement and Preferred Supplier Goals</t>
  </si>
  <si>
    <t xml:space="preserve">Customer Service / Focus </t>
  </si>
  <si>
    <t>Human Resource / Training</t>
  </si>
  <si>
    <t>Employee Involvement
and Empowerment</t>
  </si>
  <si>
    <t>Succession Plan &amp; Coverage</t>
  </si>
  <si>
    <t>HS&amp;E  (Health, Safety, and Environmental)</t>
  </si>
  <si>
    <t>Safety Awareness</t>
  </si>
  <si>
    <t>Strategic Growth Planning</t>
  </si>
  <si>
    <t>Company / Corporate Conscience</t>
  </si>
  <si>
    <t>Ethics Program</t>
  </si>
  <si>
    <t xml:space="preserve">Inventory Planning  </t>
  </si>
  <si>
    <t>Corporate Organizational Governance
(not applicable for privately-held companies)</t>
  </si>
  <si>
    <t>No strategic plan.</t>
  </si>
  <si>
    <t>Strategic planning is defined.
Projected sales are based upon historical and estimated forecasts.</t>
  </si>
  <si>
    <t>Strategic planning and forecasted sales are based upon core competency strategy and formal analysis of market and competition.</t>
  </si>
  <si>
    <t>Strategic planning is integrated with operating plan.
Strategy includes being a preferred supplier in core competencies.</t>
  </si>
  <si>
    <t>No expressed need and commitment to continuous improvement (CI).
No vision, goals, or milestones for improvement in quality, cost, delivery, lead time, service and technology.</t>
  </si>
  <si>
    <t>Formal continuous improvement program with cross-functional integration.
Multiple improvement efforts are in progress with demonstrated progress towards goals.
Formal rewards and recognition program.</t>
  </si>
  <si>
    <t>Documented multi-year plan and dedicated organizational structure support continous improvement.
CI is self-sustaining and is achieving aggressive improvement goals.</t>
  </si>
  <si>
    <t>No customer focus strategy.
Service is provided by a group of personnel.</t>
  </si>
  <si>
    <t>Key customers are identified.
One customer represents greater than 50% of sales dollars.
Only single service point of contact.
Limited technical support.</t>
  </si>
  <si>
    <t>Customer focus strategy has been developed.
Company is not dependent on one customer (greater than 50% of sales)
Customer dedicated service group
Integrated technical representatives.</t>
  </si>
  <si>
    <t>Diversified customer and market segmentation strategy.
Multifunctional service teams exist for accounts at all levels.</t>
  </si>
  <si>
    <t>No formal training system or Humman Resource plan.</t>
  </si>
  <si>
    <t>Reactive, short-term human resource plan.
Training is based upon customer or specification requirements.
Personnel are adequately trained in policies and procedures of their operations and departments.</t>
  </si>
  <si>
    <t>Proactive human resource planning at the business level.
Formal documented training is based upon needs assessment and customer or specification requirements.</t>
  </si>
  <si>
    <t>Interactive human resource planning addresses functional and skill levels
Documented training program is based upon skill gaps (matrix).
Defined curriculum.
Personnel are cross trained to multiple job functions.</t>
  </si>
  <si>
    <t>Interative HR planning support strategic and operating plans.
Training process is based upon needs assessment with employee input.
Defined curriculum includes career development for all personnel.</t>
  </si>
  <si>
    <t>Management directs improvement targets and activities.
Employees are involved in developing improvement ideas.</t>
  </si>
  <si>
    <t>Employees identify improvement areas consistent with organizational goals and vision.
Management monitors and approves activity.
Turnover rate is at 10% over the past 12 months.</t>
  </si>
  <si>
    <t>Employees drive improvement process consistent with organizational goals and vision.
Management champions the activity, approves process changes and provides feedback.</t>
  </si>
  <si>
    <t>Self-managed work teams and employees drive improvement process consistent with goals and company vision.
Teams are empowered to take action.
Turnover rate is at 5% or less.</t>
  </si>
  <si>
    <t>No succession plan and/or coverage is established.</t>
  </si>
  <si>
    <t>An informal plan of succession and coverage established.
Key leaders act as a team.</t>
  </si>
  <si>
    <t>A formal plan of succession is established for top management levels and is reviewed annually.</t>
  </si>
  <si>
    <t>Formal plan of succession is established covering top and middle management levels for all key functional perosonnel.</t>
  </si>
  <si>
    <t>Formal plan of succession established covering all functional areas and organizational levels.</t>
  </si>
  <si>
    <t>No formal procedures established for HS&amp;E concerns, including MSDS, OSHA, EPA where applicable.</t>
  </si>
  <si>
    <t>Documentation available indentifying all raw materials, WIP and final product inventory chemical break down satisfied.</t>
  </si>
  <si>
    <t>Training program implemeneted with follow-up as required, evidence of compliance with environmental and safety regulations.
Metrics are posted.
Management sponsored safety and response teams are formed.</t>
  </si>
  <si>
    <t>Product proactively designed to be environmentally friendly.</t>
  </si>
  <si>
    <t>Safety training and audits in response to incidents.</t>
  </si>
  <si>
    <t>Documented periodic safety training. Audits are on annual basis.</t>
  </si>
  <si>
    <t>Periodic safety training and audits with management review.</t>
  </si>
  <si>
    <t>Regular safety training, frequent communication and audits with management participation.</t>
  </si>
  <si>
    <t>High visibility of safety performance which is at benchmark levels for industry.</t>
  </si>
  <si>
    <t>Capacity \ load data available and analyzed.
New technology and resources are based on perceived needs.</t>
  </si>
  <si>
    <t>Plan for new technology and growth based on customer forecast and capactiy analysis.
Newer manual equipment suited to process.</t>
  </si>
  <si>
    <t>New technology and capital equipment plan is based upon strategic plan and capacity analysis.
Capacity constraints are utilized in order acceptance.</t>
  </si>
  <si>
    <t>Strategic planning for new technology and growth integrated into marketing and human resource planning.
No capacity constraints limiting order acceptance.</t>
  </si>
  <si>
    <t>Corporate governance guidelines are published for public viewing.</t>
  </si>
  <si>
    <t>Corporate governance guidelines state the roles and responsbilities of the board of directors.</t>
  </si>
  <si>
    <t>The organization reviews and achieves the following key aspects of its governance system:
     Accountability for
    management's actions
    Fiscal accountability
     Transparency in
     operations and selection
     of and disclosure policies
     for governance board
     members.</t>
  </si>
  <si>
    <t>Senior leaders and the governance board use these performance reviews to further develop and to improve both their personal leadership effectiveness and that of the board and leadership system.</t>
  </si>
  <si>
    <t>The organziation is committed to meeting their goals regardless of public concern or impact.</t>
  </si>
  <si>
    <t>The organziation reluctantly listens to public concerns regarding impact of products, services and operations.</t>
  </si>
  <si>
    <t>The organziation listens to and addresses public concerns regarding impact of current products, services and operations.</t>
  </si>
  <si>
    <t>The organization promotes conscientious behavior throughout the organziation and in interactions with community, customers, partners and other stakeholders.</t>
  </si>
  <si>
    <t>No formal ethics compliance program or system in place.</t>
  </si>
  <si>
    <t>A documented statement regarding ethics compliance is in place and readily available to all employees.</t>
  </si>
  <si>
    <t>A documented policy and training program regarding ethics compliance has been implemented and includes an annual employee review / certification process.</t>
  </si>
  <si>
    <t>A formally documented and maintained program with executive oversight is in place.
The program provides an avenue for violation reporting, investigation, and timely resolution.
Employees are provided with  ethics compliance training.
Expectations and requirements concerning ethics compliance are required from the supply base.</t>
  </si>
  <si>
    <t>Limited inventory control.  Inventory managed on a macro level with limited accuracy on an item to item basis.</t>
  </si>
  <si>
    <t>Cycle counting process exist, Inventory accuracy is &gt;65% and &lt;75%.</t>
  </si>
  <si>
    <t>Cycle counting process is performed annually on all items, Inventory accuracy is &gt;80 %.</t>
  </si>
  <si>
    <t>Reconciliation process compliments cycle count process, Inventory accuracy is &gt;90%.</t>
  </si>
  <si>
    <t>Inventory Accuracy is &gt;95%.</t>
  </si>
  <si>
    <t>Early Supplier Involvement (ESI)</t>
  </si>
  <si>
    <t>New Product Program Management</t>
  </si>
  <si>
    <t>Prototype Manufacturing Engineering Support</t>
  </si>
  <si>
    <t>Manufacturing and Quality Engineering Support PPAP creation and submission
 (Production Part Approval Process)</t>
  </si>
  <si>
    <t>Prototype Department
(Separate from Production)</t>
  </si>
  <si>
    <t>Prototype / Production Intent Hardware Manufacturing Capability</t>
  </si>
  <si>
    <t>Prototype / Production Hardware Cost Achievement and Cost Sharing</t>
  </si>
  <si>
    <t>Supplier is not engaged with customers on new programs.</t>
  </si>
  <si>
    <t>Supplier provides customers a Detailed Request for Quote complete with cost breakdowns, cost improvement opportunities, design feedback, etc.</t>
  </si>
  <si>
    <t>Supplier is engaged with customers in the following processes of ESI during the Product Development Phase.
These include: Detailed Request for Quote, Supplier Milestone and Status Reporting, and Supplier New Program Engagement Meetings.</t>
  </si>
  <si>
    <t>Supplier is engaged with customers in the previous ESI  processes as well as the Purchase Part Review and Design Collaboration process during the Product Development Process.</t>
  </si>
  <si>
    <t xml:space="preserve">Supplier is engaged with customers in all ESI processes, including Supplier On Site Co-Development, during both the Platform Development Process and the Product Development Process.  </t>
  </si>
  <si>
    <t>Plans in place to provide "New Product" program / project account managers for customers.</t>
  </si>
  <si>
    <t>Trained "New Product" program / project account managers that are dedicated unless displaced by production priorities.
Generally not on-site at customer's facility.
Weekly teleconferences are held to track progress.</t>
  </si>
  <si>
    <t>Sufficient trained and "experienced" "New Product" program/project account managers to support pre-production and production simultaneously.
Spend time at the customer's facility frequently and hold face-to-face meetings.</t>
  </si>
  <si>
    <t>Supplier has "New Product" program/project account managers that have a on-site office at the customer to facilitate seamless delivery, perfect quality and "real time" communication.</t>
  </si>
  <si>
    <t>Pre-production hardware requests are generally not supported.</t>
  </si>
  <si>
    <t>Plans in place to provide engineering support.</t>
  </si>
  <si>
    <t>Adequate engineering staff to support pre-production hardware unless displaced by production priorities.</t>
  </si>
  <si>
    <t>Sufficient engineering staff to generally support pre-production hardware and production simultaneously.</t>
  </si>
  <si>
    <t>Demonstrated engineering staff to support short lead time pre-production hardware and production simultaneously.</t>
  </si>
  <si>
    <t>Supplier is unfamiliar with the PPAP documentation and process.
PPAPs have never been processed or created at the supplier.</t>
  </si>
  <si>
    <t>Plans in place to train and provide staff for the processing of PPAP documentation and process.</t>
  </si>
  <si>
    <t xml:space="preserve">Adequate trained staff to support PPAP documentation unless displaced by production priorities.
PPAPs have been performed for other customers. </t>
  </si>
  <si>
    <t>Sufficient trained and "experienced" engineering and quality staff to support PPAP activities and production simultaneously.
Very "limited" disruption to production support.</t>
  </si>
  <si>
    <t>Demonstrated "experienced" engineering and quality staff to support short lead time PPAPs and production simultaneously with no disruption to production.
PPAP is an "institutionalized" part of supplier process.</t>
  </si>
  <si>
    <t>Supplier does not have separate prototype department.</t>
  </si>
  <si>
    <t>Supplier has plans to development and invest in a separate prototype department with similar machine tools, inspection equipment, and processes as production.</t>
  </si>
  <si>
    <t xml:space="preserve">Supplier does have separate prototype department "without" similar machine tools, inspection equipment, and processes as production  (i.e. more of a "Low Volume" department).
</t>
  </si>
  <si>
    <t>Supplier does have separate prototype department with similar machine tools and processes as production, but share inspection equipment, "CMM", with production.
Occasionally causes some disruption to production.</t>
  </si>
  <si>
    <t>Supplier does have separate prototype department with similar machine tools, all inspection equipment including dedicated "CMM".
Use same processes as production.
Prototype causes "No" disruption to production.</t>
  </si>
  <si>
    <t>Generally not involved in prototype work.</t>
  </si>
  <si>
    <t>Prototype work causes disruption; Accepts work even if capacity is not available.
Prefers larger lot size.
Charges premium inside lead time and delivery is inconsistent.</t>
  </si>
  <si>
    <t>General capacity is understood.
Willing to run small lot sizes.
Occasional delivery problems.</t>
  </si>
  <si>
    <t>Manual tracking of prototype hardware.
Manual capacity planning.
Consistent delivery and reasonable design changes are accommodated.</t>
  </si>
  <si>
    <t>Tracking and capacity planning integrated with production.
Responds to any lot size.
Consistent delivery even with design changes.</t>
  </si>
  <si>
    <t>Unwilling to share in any costs.
Charges premiums, limited or no support to early supplier involvement without engineering charges.</t>
  </si>
  <si>
    <t>Willing to share certain costs such as tooling and gaging.
Generally does not meet agreed upon cost targets.</t>
  </si>
  <si>
    <t>Willing to share certain costs such as tooling and gaging.
Generally meets agreed upon cost targets.</t>
  </si>
  <si>
    <t>Cost shares on certain programs.
Meets agreed upon cost targets.</t>
  </si>
  <si>
    <t>Absorbs all costs: tooling, engineering, hardware, premiums.
Meets or beats agreed upon cost targets.</t>
  </si>
  <si>
    <t>Management Commitment
and Process Control</t>
  </si>
  <si>
    <t xml:space="preserve">Documentation system control </t>
  </si>
  <si>
    <t>Control Plan
(Documented descriptions of the methods used for controlling production parts and processes)</t>
  </si>
  <si>
    <t>Process Control</t>
  </si>
  <si>
    <t>Data Collection and Analysis</t>
  </si>
  <si>
    <t>Defect Detection</t>
  </si>
  <si>
    <t>Internal Key Business Metrics</t>
  </si>
  <si>
    <t xml:space="preserve">  Quality Performance
- Internal PPM or equivalent
(Last 6 months)</t>
  </si>
  <si>
    <t>Delivery Performance
- Internal OTD
Department
(Last 6 months)</t>
  </si>
  <si>
    <t>Process Control Training</t>
  </si>
  <si>
    <t xml:space="preserve">Process control, including SPC, as appropriate, is only customer driven.  </t>
  </si>
  <si>
    <t xml:space="preserve">Data collection and analysis initiated by supplier on a few key manufacturing processes. </t>
  </si>
  <si>
    <t>Regular internal evaluation of process control effectiveness is completed.
Evidence of internally driven process control improvements can be demonstrated.</t>
  </si>
  <si>
    <t>Process control methods are focused on process input parameters, variation reduction and mistake proofing.</t>
  </si>
  <si>
    <t>Industry and internal best practices and lessons learned are documented and used in planning.
End of line rejections are extremely rare.</t>
  </si>
  <si>
    <t>Process control procedures and work instructions are not documented or controlled.</t>
  </si>
  <si>
    <t>Process control procedures and work instructions are documented and under change control.</t>
  </si>
  <si>
    <t>Process control procedures and work instructions are updated  to ensure work being performed matches work instructions exactly.</t>
  </si>
  <si>
    <t>Periodic audits are conducted to ensure operators are following work instructions.
Operators understand how to identify incorrect work instructions and get them corrected.</t>
  </si>
  <si>
    <t>Procedures and documentation are audited and accurately being followed.
They are clear and understandable and can be followed by new operators.
Adherence to work instructions are being audited.</t>
  </si>
  <si>
    <t>Some control plans exist and are customer driven only.
Once completed they are rarely reviewed or updated.</t>
  </si>
  <si>
    <t>Some control plans exist and are reviewed and updated on a regular basis.</t>
  </si>
  <si>
    <t xml:space="preserve">For all products, control plans are required, documented and updated.
Procedures mandate that control plan is reviewed and updated for any process change. </t>
  </si>
  <si>
    <t>Control plans are developed and implemented for all new products utilizing Process FMEAs.
There is evidence that the control plan is a living document with evidence of periodic updates.</t>
  </si>
  <si>
    <t>Control plans are developed and implemented for all products utilizing Process FMEAs.</t>
  </si>
  <si>
    <t>Process steps are defined and documented for control.</t>
  </si>
  <si>
    <t>Process changes are documented and controlled.</t>
  </si>
  <si>
    <t>Customer Change Notifications submitted as appropriate.</t>
  </si>
  <si>
    <t>Some process FMEAs are completed including identification of all key process input factors.</t>
  </si>
  <si>
    <t>Process steps and PFMEAs are monitored, controlled and revised based on process performance (i.e. PPM, OTD, COPQ; closed loop).</t>
  </si>
  <si>
    <t>Sampling inspection used without objective evidence of process capability.
Process Performance data and variable measurements are recorded.</t>
  </si>
  <si>
    <t xml:space="preserve">Sampling inspection used with objective evidence of process capability.
Process Performance data is analyzed by supervisors and management.
</t>
  </si>
  <si>
    <t>Process Performance data is utilized by operators in real time.
Simple analysis performed (e.g. pre-control charts, X bar and R charts).
Capability studies are performed by other engineering staff.</t>
  </si>
  <si>
    <t xml:space="preserve">MSA &amp; process capability data is known and used in process development and control plan creation. 
Performance data utilized by operators in real time for fact based decisions.  </t>
  </si>
  <si>
    <t>Documented evidence of performance analysis is driven throughout organization for continuous improvement with feedback to staff.</t>
  </si>
  <si>
    <t>Quality control performs inspection of product.</t>
  </si>
  <si>
    <t>Operator performs first piece check. 
Quality is responsible for product inspection and acceptance.</t>
  </si>
  <si>
    <t>Operator performs self-check and in-process inspection per Control Plan or In process inspection sheet.  
Quality performs final acceptance.</t>
  </si>
  <si>
    <t xml:space="preserve">Process control and inspection is driven by certified operators.
Mistake proofing techniques are identified through reject history and/or PFMEA RPN analysis. </t>
  </si>
  <si>
    <t>Process control of key process parameters and product features include closed-loop controls and automation.</t>
  </si>
  <si>
    <t>No Internal metrics are developed (Top COPQ Causes, Top Missed Delivery Causes, internal scrap, etc.).</t>
  </si>
  <si>
    <t>Internal metrics are developed, and being addressed with action plans.
Metrics are not posted.</t>
  </si>
  <si>
    <t>Internal business metrics are established,  posted in plant and drill down to cell or department level.</t>
  </si>
  <si>
    <t>Action register developed for top issues driven by leaders.</t>
  </si>
  <si>
    <t>Action register developed for top issues and driven by operators.</t>
  </si>
  <si>
    <t>Not measured or Defects are greater than or equal to 5,000 PPM.</t>
  </si>
  <si>
    <t>Defects are less than 4,000 PPM.</t>
  </si>
  <si>
    <t>Defects are less than 2,000 PPM.</t>
  </si>
  <si>
    <t>Defects are less than 1000 PPM.</t>
  </si>
  <si>
    <t>Defects are less than 500 PPM.</t>
  </si>
  <si>
    <t>Not measured or On time delivery was less than 90%.</t>
  </si>
  <si>
    <t>On time delivery was equal to or greater than 92%.</t>
  </si>
  <si>
    <t>On time delivery was equal to or greater than 94%.</t>
  </si>
  <si>
    <t>On time delivery was equal to or greater than 96%.</t>
  </si>
  <si>
    <t>Delivery was on time 100%.</t>
  </si>
  <si>
    <t>Basic process analysis tools (e.g. 8D, SPC, 5-WHY, A3, capability study) training completed by selected individuals.</t>
  </si>
  <si>
    <t>Basic process analysis tools training completed by all process owners (ME, QE, Planners, Operators, etc.).</t>
  </si>
  <si>
    <t>Advanced process analysis tools (e.g. MSA, DOE, FMEA) training completed by selected individuals.</t>
  </si>
  <si>
    <t>Advanced process analysis tools (e.g. MSA, DOE, FMEA) training has been completed by all process owners.</t>
  </si>
  <si>
    <t>Training for process analysis tools is updated regularly for all process owners.</t>
  </si>
  <si>
    <t>Manufacturing Capability
(Targeted Part Family)</t>
  </si>
  <si>
    <t>Manufacturing Process Streamlining and Standardization</t>
  </si>
  <si>
    <t>Set-Up Reduction</t>
  </si>
  <si>
    <t>Process Planning</t>
  </si>
  <si>
    <t>Maintenance</t>
  </si>
  <si>
    <t>Non-Perishable Tooling Design and Control (Fixtures)</t>
  </si>
  <si>
    <t>Perishable Tooling Control</t>
  </si>
  <si>
    <t>Tool Life Management</t>
  </si>
  <si>
    <t>Statistical Process Control
- Collection of Statistical Data</t>
  </si>
  <si>
    <t>Housekeeping and Organization or 5S +1
(Sorting, Storage, Shining, Standardizing and Sustaining include safety)</t>
  </si>
  <si>
    <t>Part Handling and Packaging of Hardware</t>
  </si>
  <si>
    <t>Problem / Failure Investigation
(Corrective Action)</t>
  </si>
  <si>
    <t>Suppliers manufacturing capabilities do not align with Creation requirements and requests.</t>
  </si>
  <si>
    <t>Supplier has plans to development and invest in manufacturing capabilities that align with Creation requirements.</t>
  </si>
  <si>
    <t>Supplier does possess capabilities that align with Creation requirements in-house, but with many secondary operations performed at off-site tier-2 suppliers.</t>
  </si>
  <si>
    <t>Supplier possess "most" capabilities that align with Creation requirements in-house with very limited use of out-side suppliers for secondary operations.</t>
  </si>
  <si>
    <t>Supplier possess "all" capabilities that align with Creation requirements in-house with no use of outside suppliers for secondary operations.</t>
  </si>
  <si>
    <t>Production process not explicitly defined or mapped.</t>
  </si>
  <si>
    <t>Value stream is identified.
Production processes is characterized through mapping and time-lining.
Routine processes are standardized.
¨ - Cycle time is actively managed.</t>
  </si>
  <si>
    <t>Focus on elimination of waste in the value stream.
Routine processes are standardized with methods developed for non-routine processes.</t>
  </si>
  <si>
    <t>Mistake proofing techniques and FMEA are utilized.
All processes and methodologies are standardized and documented.</t>
  </si>
  <si>
    <t>All processes, methodologies and supporting tools are standardized.
Efforts toward simplifying processes, reducing variation and mistake proofing are showing measurable improvements.</t>
  </si>
  <si>
    <t>Operators are responsible for their own set-ups.
No formal plan for set-up reduction.</t>
  </si>
  <si>
    <t>Tooling is organized prior to set-up.
Set-up reduction planning initiated.</t>
  </si>
  <si>
    <t>Set-ups are standardized and well documented.
Reductions are being measured and achieved.
Set-up reduction effort is established.
Tooling is generally located within the department or kitted and delivered from tool room for each W/O.</t>
  </si>
  <si>
    <t>Quick change devices are used.
Significant reductions have been measured and achieved.
Set-up reduction effort is institutionalized.
Tooling is located within cell or department for all W/O's.</t>
  </si>
  <si>
    <t>Minimal set-up that does not impact production flow.
Set-up reduction effort is integrated into the process design phase.</t>
  </si>
  <si>
    <t>No parts are defined into families.</t>
  </si>
  <si>
    <t>Some part families are identified but process planning is primarily part specific.</t>
  </si>
  <si>
    <t>Many parts are processed into part families with some specific processing.</t>
  </si>
  <si>
    <t>Where applicable, all parts are processed into part families.
Part family processes are standardized.</t>
  </si>
  <si>
    <t>Capable of providing to the customer a seamless flow of design information on manufacturing processing and process capabilities using group technologies.</t>
  </si>
  <si>
    <t>Maintenance is performed as needed.
System is reactive.</t>
  </si>
  <si>
    <t>Maintenance is performed as symptoms develop.</t>
  </si>
  <si>
    <t>Maintenance schedule exists.
Maintenance schedule covers all key equipment.
Activities are on-time to schedule.</t>
  </si>
  <si>
    <t>Preventative level is  based on history and operator involvement.
Unplanned downtime is being measured with documented corrective action.</t>
  </si>
  <si>
    <t>Maintenance is at a predictive level and SPC driven.
Incapable processes or machines are targeted for improvement or replacement.</t>
  </si>
  <si>
    <t>Tool design results from manufacturing engineering function.
No validation system.</t>
  </si>
  <si>
    <t xml:space="preserve">Designed with limited operator input.
Validation system in place.  </t>
  </si>
  <si>
    <t>Initial standardization of tooling design based on part families and efforts are in place to reduce set-ups.</t>
  </si>
  <si>
    <t>Design standardized to support lean manufacturing and set-up reduction.
Maintenance on tooling is tracked and performed to schedule.</t>
  </si>
  <si>
    <t>Tool design integrated with part/process design.
Fully supports lean manufacturing system.</t>
  </si>
  <si>
    <t>Tooling requirements are identified on an as needed basis.</t>
  </si>
  <si>
    <t>Formal system for tooling requirements.
Requires manual oversight.</t>
  </si>
  <si>
    <t>Tooling requirements are integrated into manufacturing planning system and tooling standardization program exists.</t>
  </si>
  <si>
    <t>Ordering is based upon pull system that may be vendor managed and on-site at supplier (e.g. tool room or vending machines).</t>
  </si>
  <si>
    <t>Tooling requirements are fully integrated into design of product.</t>
  </si>
  <si>
    <t>Supplier does not track tool life expectancy or have a tool life management process in place.</t>
  </si>
  <si>
    <t>Supplier does have limited knowledge of tool life management and is working towards putting a process in place.</t>
  </si>
  <si>
    <t xml:space="preserve">Supplier does have a tool life management process in place, but is limited to only their "High Volume" items. </t>
  </si>
  <si>
    <t>Tool life expectancy is known for most tools within most programs and is controlled by the machine tool controllers based on statistical data.
Tooling cost for most items are understood.</t>
  </si>
  <si>
    <t>Tool life expectancy is know for all tools within all programs and is controlled by the machine tool controllers based on statistical data.
Operators are prompted by the controllers to change tooling as necessary.
Tooling cost for all items are understood.</t>
  </si>
  <si>
    <t>Supplier does not track or collect statistical data on any of their items.</t>
  </si>
  <si>
    <t>Supplier does track or collect some statistical data, but on a limited basis.</t>
  </si>
  <si>
    <t>Supplier collects and tracks statistical data and uses the data collected to improve the process on future work orders.</t>
  </si>
  <si>
    <t>Supplier collects and tracks statistical data in real time and manually inputs adjustments into the controller offsets to keep the process "centered" within the tolerances.</t>
  </si>
  <si>
    <t>Supplier collects and tracks statistical data in real time with inspection devices connected to controllers that automatically adjust offsets to keep the process "centered" within the tolerances.</t>
  </si>
  <si>
    <t>Basic general housekeeping.
No housekeeping audits are conducted.</t>
  </si>
  <si>
    <t>Good housekeeping, areas well organized.</t>
  </si>
  <si>
    <t>Assessment program initiated.
Fundamentals of organization and housekeeping are practiced and assessed.</t>
  </si>
  <si>
    <t>Active 5S program for improvement in place and "institutionalized".</t>
  </si>
  <si>
    <t>Greater than 85% score on 5S + 1 assessment across all categories and safety is included with no recordables in the last year.</t>
  </si>
  <si>
    <t>Care is taken in handling and protection for work in process, during storage and shipping, but no procedures are in place.</t>
  </si>
  <si>
    <t xml:space="preserve">Some handling, protection and packaging instructions are in place to prevent damage, contamination and oxidation. </t>
  </si>
  <si>
    <t>Procedures are in place to eliminate damage, contamination and oxidation.
Procedures cover in-process, storage and shipping.</t>
  </si>
  <si>
    <t>Work station audits are being conducted to assure handling, protection and packaging procedures are followed.</t>
  </si>
  <si>
    <t>Defined process planning addresses protection, handling and packaging and prevents damage through all levels of processing including storage.
System incorporates customer requirements.</t>
  </si>
  <si>
    <t>No on site investigation capabilities.</t>
  </si>
  <si>
    <t>Evidence of analytical tools being applied.
Good understanding of root cause and corrective action.</t>
  </si>
  <si>
    <t>Participates and takes ownership for investigation.
Partnership in place with a laboratory.</t>
  </si>
  <si>
    <t>Some in house capabilities for failure analysis.</t>
  </si>
  <si>
    <t>Fully equipped laboratory on-site with Metallurgist in place.</t>
  </si>
  <si>
    <t>Sourcing Decisions
(excluding customer directed sources)</t>
  </si>
  <si>
    <t>Sub-tier Quality Performance
(Last 6 months)</t>
  </si>
  <si>
    <t>Sub-tier Delivery Performance
(Last 6 months)</t>
  </si>
  <si>
    <t>Sub-tier Performance Trends
in Quality and Delivery
(Last 12 Months)</t>
  </si>
  <si>
    <t>Supplier Base</t>
  </si>
  <si>
    <t>Long-Term Relationships</t>
  </si>
  <si>
    <t>Product Acceptance</t>
  </si>
  <si>
    <t>Process Control Criteria
- Supplier Selection</t>
  </si>
  <si>
    <t>Procurement Training
and Capability</t>
  </si>
  <si>
    <t>Flow Down Requirements
and Communications</t>
  </si>
  <si>
    <t>Orders based on quotes.</t>
  </si>
  <si>
    <t>Quality, delivery and lead time considered when making sourcing decisions.</t>
  </si>
  <si>
    <t>Quality, delivery and lead time performance as important as price in sourcing decisions (best value).</t>
  </si>
  <si>
    <t>Supplier Price, Delivery, and Quality data collected and analyzed; Sourcing based on best value analysis.</t>
  </si>
  <si>
    <t>Partnerships formed with best value suppliers that include product servicing and warranty. 
Suppliers on ASL are evaluated and results are documented.</t>
  </si>
  <si>
    <t>No Internal key business metrics are developed (Top COPQ Causes, Top Missed Delivery Causes, etc.).</t>
  </si>
  <si>
    <t>Internal Key business metrics are developed, and being addressed with action plans.
Metrics are not posted.</t>
  </si>
  <si>
    <t>Key business metrics are established,  posted in plant and drill down to cell or department level.</t>
  </si>
  <si>
    <t>Key business metrics are established,  posted in plant and drill down to cell or department level.
Action register developed for top issue.</t>
  </si>
  <si>
    <t>Key business metrics are established,  posted in plant and drill down to cell or department level.
Action register developed for top issues and driven by operators.</t>
  </si>
  <si>
    <t>Not tracked or Defects are greater than 5,000 PPM.</t>
  </si>
  <si>
    <t>Defects are between 1,000 and 5000 PPM.</t>
  </si>
  <si>
    <t>Defects are 100 PPM.</t>
  </si>
  <si>
    <t>Not tracked or On time delivery was less than 90%.</t>
  </si>
  <si>
    <t>On time delivery was between 90% and 93.9%.</t>
  </si>
  <si>
    <t>On time delivery was between 93% and 95.9%.</t>
  </si>
  <si>
    <t>On time delivery was between 96% and 97.9%.</t>
  </si>
  <si>
    <t>Delivery was on time 98% - 100%.</t>
  </si>
  <si>
    <t>Not tracked or Consistent Negative Trend or Erratic Performance.</t>
  </si>
  <si>
    <t>Strong Positive Trends in both Quality &amp; Delivery Performance.</t>
  </si>
  <si>
    <t>No Defects  or Late Deliveries in last 6 months.</t>
  </si>
  <si>
    <t>No Defects  or Late Deliveries in last 12 months.</t>
  </si>
  <si>
    <t>Supplier selection based on expediency.</t>
  </si>
  <si>
    <t>Preferred suppliers identified (ASL) and utilized on a selective basis.</t>
  </si>
  <si>
    <t>Preferred sub-tiers selected and utilized on &gt;75% of non-customer directed sourced parts.</t>
  </si>
  <si>
    <t>Best value supply base identified utilizing data.
Efforts in place to direct sourcing to best value suppliers (optimization).</t>
  </si>
  <si>
    <t>Best value optimization complete.
Best value suppliers are utilized whenever possible.</t>
  </si>
  <si>
    <t>Purchases based on a one order at a time philosophy.</t>
  </si>
  <si>
    <t>Repeat business primarily with suppliers who successfully complete contract requirements and customer flow downs.</t>
  </si>
  <si>
    <t>Repeat business only with suppliers who successfully complete contract requirements and are reducing lead-times.
Forecast data shared with key suppliers.</t>
  </si>
  <si>
    <t>Complete forecast data provided to suppliers.
Integrated systems established with key suppliers.
Pull systems, Kanban and Supplier Managed Inventory on key parts.</t>
  </si>
  <si>
    <t>Pull system on all appropriate parts.
Sourcing based on best value.</t>
  </si>
  <si>
    <t>No or minimal inspection upon receipt.
Acceptance based mainly on certification review.</t>
  </si>
  <si>
    <t>Purchase product is inspected to drawing requirements.
Actual dimensional results are not recorded.</t>
  </si>
  <si>
    <t>Purchase product is inspected to documented inspection plans. 
Actual dimensional results are recorded.</t>
  </si>
  <si>
    <t>Purchase product is inspected to documented inspection plans.
Actual dimensional results are recorded.
Sampling is based on process capability results.</t>
  </si>
  <si>
    <t>Product accepted based on data demonstrating capability.
No inspection is required.</t>
  </si>
  <si>
    <t>No evaluation of supplier process control.</t>
  </si>
  <si>
    <t>Suppliers are selected with no on site evaluation.
Over-inspection is employed at supplier.</t>
  </si>
  <si>
    <t>Supplier process control is evaluated by on site reviews.
Supplier Customer metrics (PPM/OTD) used to evaluate risk.</t>
  </si>
  <si>
    <t>Supplier process controlled through quality planning requirements (e.g. Control Plan, PFMEA, SPC, MSA, PPAP).</t>
  </si>
  <si>
    <t>Early Supplier Involvement (ESI).
Documented process is defined that provides for supplier selection based on process capability and APQP.</t>
  </si>
  <si>
    <t>No formal materials training.
On the Job Training.</t>
  </si>
  <si>
    <t>Some formal training in purchasing related disciplines.</t>
  </si>
  <si>
    <t>Some formal education. 
5 to 10 years' experience in purchasing related disciplines.</t>
  </si>
  <si>
    <t>Certified training in materials management.</t>
  </si>
  <si>
    <t>Experience in multiple materials management philosophies including MTP (Make to Print).</t>
  </si>
  <si>
    <t>Minimal information flowed down to suppliers via purchase order.
No formalized process to ensure complete requirements flow down (e.g. evidence of verbal orders).</t>
  </si>
  <si>
    <t>A formal process exists that ensures all requirements needed to supply the product or services are provided at the time of the purchase order.
The requirements provided were the current revision status at the time of PO issue.</t>
  </si>
  <si>
    <t>Procedures are in place to define revision change responsibilities when changed by the customer and supports flow down of revised requirements to suppliers.
Cases can be shown for ITAR.</t>
  </si>
  <si>
    <t>Documents, specifications, and requirements are available on-line and accessible by suppliers.
Automatic notification of revision changes.</t>
  </si>
  <si>
    <t>Documents, specifications, and requirements are available on-line and accessible by suppliers.
Automatic notification of revision changes.
System in place for order acknowledgement.</t>
  </si>
  <si>
    <t>Financial Management</t>
  </si>
  <si>
    <t>Cost Management</t>
  </si>
  <si>
    <t>Financial Planning</t>
  </si>
  <si>
    <t>Capital Expansion Planning</t>
  </si>
  <si>
    <t>Inventory Management
- Annual Inventory Turns</t>
  </si>
  <si>
    <t>Financial Health
- Current Ratio
(Liabilities to Assets)</t>
  </si>
  <si>
    <t>Legal Proceedings / Judgements</t>
  </si>
  <si>
    <t>Market Diversification</t>
  </si>
  <si>
    <t>Basic financial reports not shared.
Financial management is held close to leadership and not openly shared with operations, personnel, customers and/or suppliers.</t>
  </si>
  <si>
    <t>Well-structured balance sheet, financial management reports available.
Informal controls and procedures.
Return on Assets, Equity, and Labor Productivity goals stated and achieved.</t>
  </si>
  <si>
    <t>Financial reports are routinely available to management and are structured for decision making.
Procedures and controls exist for Inventory Turns, Cash Flows, Turnover rates on Account Receivables, Factory Margin Goals set and achieved.</t>
  </si>
  <si>
    <t>Internal Productivity goals are set on Labor, Factory, Material, and trended achievements actively accomplished.
Compliant to US GAAP or IFRS as appropriate for the location of the organization (even if company is privately held).</t>
  </si>
  <si>
    <t>Comprehensive financial results conveyed throughout organization.
Performance benchmarked in key areas.
Formal procedures/controls with frequent review &amp; update.
Annual reports printed and available.</t>
  </si>
  <si>
    <t>Costs developed on overall basis but not identifiable to specific job or product / product families (minimal analysis).</t>
  </si>
  <si>
    <t>Manual / semi-automatic cost collection with identification to products / product families.
There is limited analysis of trends or sources.</t>
  </si>
  <si>
    <t>Cost collection automated and identifiable to products / product families and jobs with allocations.
There is periodic analysis of trends and cost drivers.
Performance variances are available.</t>
  </si>
  <si>
    <t>Activity-based cost collection with identification to products / jobs (where applicable).
Analysis of trends and drivers is performed during manufacturing cycle.
Cost Reduction Programs are in place with current data available.</t>
  </si>
  <si>
    <t>Costs are collected on-line with analysis of trends.
Drivers available real-time for process improvement.</t>
  </si>
  <si>
    <t>Minimal planning.
Annual budgeting is a rough cut process relying primarily on trend analysis.
Little to no variance analysis performed.</t>
  </si>
  <si>
    <t>Annual budgets are established for major groups.
End of period variance analysis is performed.</t>
  </si>
  <si>
    <t>Annual budgets are establish for most cost groups.
Variance analysis is performed consistently.
Periodic forecast updates; Informal long range planning.</t>
  </si>
  <si>
    <t>Annual budgets established for all business groupings.
Variance analysis actively utilized in decision process.
Formalized strategic planning.</t>
  </si>
  <si>
    <t>Comprehensive, formalized, in-depth planning for short and long term.
Goals are tied to market share, growth, etc.
Performance benchmarked.</t>
  </si>
  <si>
    <t>No plans demonstrated; no added capital in plan.</t>
  </si>
  <si>
    <t>Identification of potential capital expansion, but not budgeted.</t>
  </si>
  <si>
    <t>Funded and Approved capital plan budgeted for next 1-2 years.</t>
  </si>
  <si>
    <t>5 year roadmap in long term budget forecast is funded and allocated.</t>
  </si>
  <si>
    <t>Long term strategic plan supports vision of being an industry leader in top 10% for R&amp;D expenditures.</t>
  </si>
  <si>
    <t>&lt;1.0</t>
  </si>
  <si>
    <t>1.0 to 2.5</t>
  </si>
  <si>
    <t>2.6 to 4.0</t>
  </si>
  <si>
    <t>4.1 to 6.0</t>
  </si>
  <si>
    <t>&gt;6.0</t>
  </si>
  <si>
    <t>&lt;0.5</t>
  </si>
  <si>
    <t>0.5 to 1.0</t>
  </si>
  <si>
    <t>1.1 to 1.5</t>
  </si>
  <si>
    <t>1.6 to 2.0</t>
  </si>
  <si>
    <t>&gt;2.0</t>
  </si>
  <si>
    <t>Currently in bankruptcy.</t>
  </si>
  <si>
    <t>Recently (within 1 year) suffered significant damages due to lawsuit or warranty claims.
No bankruptcies within 7 years.</t>
  </si>
  <si>
    <t>Suffered significant damages due to lawsuit or warranty claims within last 3 years.
No bankruptcies.</t>
  </si>
  <si>
    <t>Suffered minor damages due to lawsuit or warranty claims within last 3 years.
No bankruptcies.</t>
  </si>
  <si>
    <t>No lawsuits, no major warranty claims, or bankruptcies.</t>
  </si>
  <si>
    <t>Single market focus.</t>
  </si>
  <si>
    <t>Dual market focus and largest customer is greater than 50% of total business.</t>
  </si>
  <si>
    <t>Dual market focus and largest customer is greater than 35% of total business.</t>
  </si>
  <si>
    <t>Three or more markets and no single customer is greater than 25% of total business.</t>
  </si>
  <si>
    <t>Three or more markets and no single customer is greater than 20% of total business.</t>
  </si>
  <si>
    <t>Quality Systems</t>
  </si>
  <si>
    <t>Internal Audit Systems</t>
  </si>
  <si>
    <t xml:space="preserve">Non-Conforming Material </t>
  </si>
  <si>
    <t>Corrective Action</t>
  </si>
  <si>
    <t>Control of Scrap</t>
  </si>
  <si>
    <t>Cost of Poor Quality
(COPQ)</t>
  </si>
  <si>
    <t>Calibration Control</t>
  </si>
  <si>
    <t>Measurement System Analysis (MSA)
- Understanding / Control</t>
  </si>
  <si>
    <t xml:space="preserve">Supplier Qualification </t>
  </si>
  <si>
    <t>Quality / Inspection Planning</t>
  </si>
  <si>
    <t>Record Retention</t>
  </si>
  <si>
    <t>Contract Review</t>
  </si>
  <si>
    <t>Traceability System</t>
  </si>
  <si>
    <t>Planning includes methods of inspection and some statistical techniques if required by the customer.
There is a documented policy for contamination control.</t>
  </si>
  <si>
    <t>Quality / Inspection planning completed at or before manufacturing process design phase.
Planning includes detailed control plans, statistical techniques, MSA analysis, and knowledge / use of Process FMEAs.</t>
  </si>
  <si>
    <t>Fully capable and documented evidence of applying Advanced Product Quality Planning (APQP) and Control plans with systems supporting PPAP submissions to customers.</t>
  </si>
  <si>
    <t>No third party quality system registration and or no documented quality system - may not comply to all of quality system requirements being flowed down by the applicable Creation business units.</t>
  </si>
  <si>
    <t>ISO-9001 third party registered.
Compliant to all customer specifications and  requirements.</t>
  </si>
  <si>
    <t>Internal audits of quality system being conducted but not documented.
No evidence of root cause analysis being performed.</t>
  </si>
  <si>
    <t>Internal audits of quality system being conducted to schedule; Auditors independent of area being audited.
Auditors have been formally trained.</t>
  </si>
  <si>
    <t>All quality system elements are being audited according to schedule within a 12 month period.
Root cause and corrective action are addressed in a timely manner.</t>
  </si>
  <si>
    <t>All quality system elements are being audited according to schedule within a 12 month period.
Root cause and corrective action is being addressed with no past due responses.
Management is involved and participates with distribution and driving actions.</t>
  </si>
  <si>
    <t>Internal audit system consistently to evaluate the effectiveness of the overall quality system and identifies opportunities for improvement to procedures and systems.</t>
  </si>
  <si>
    <t>Procedure is in place for documenting internal rejects.
There is minimal tracking and data being analyzed.
Defect rate is unknown or increasing.</t>
  </si>
  <si>
    <t>Procedures are in place for segregation, documentation, tracking  and resolving internal rejects (NCRs).
All Non-Conforming material clearly identified and located in controlled location with limited access.
MRB disposition and approval authorities are defined and documented.</t>
  </si>
  <si>
    <t>Defect rate is known and is stable or improving.
Internal defects are characterized and posted as metrics visible to the workforce.</t>
  </si>
  <si>
    <t>Defect data is analyzed and used to drive process improvements.
Metrics confirm improvements are effective.
Metrics are posted and managed by individual cells or departments.</t>
  </si>
  <si>
    <t>Defect data is analyzed and used to drive process improvements (RCCA).
Metrics are posted and managed by individual cells or departments.
Gemba walks are being conducted by management to review metrics and discuss with workforce.</t>
  </si>
  <si>
    <t>No procedures are written to identify and control the corrective action process for internal and/or customer complaints.</t>
  </si>
  <si>
    <t>Direct cause analysis only.
Corrective action is performed on specific defect only if requested by the customer.</t>
  </si>
  <si>
    <t>Direct and contributing cause analysis.
Containment actions are identified and taken on all internal and external rejects.
Containment includes WIP, Stock, and finished product.
Documented system for customer notification of supplier escapes.</t>
  </si>
  <si>
    <t>Root cause analysis and corrective action follows a structured, documented approach (five "why's", 8D, etc.).
RCCA training has been completed by all process owners (ME, QE, Purchasing, Operators, etc.).
FMEAs and Control Plans are updated.</t>
  </si>
  <si>
    <t>Evidence can be demonstrated of root cause analysis and corrective action including preventive and systemic actions.</t>
  </si>
  <si>
    <t>No documented process or work instructions are available.</t>
  </si>
  <si>
    <t>Procedures / work instructions are in place.
Minimal documentation recorded.
Disposition and approval authorities are undefined.</t>
  </si>
  <si>
    <t>All discrepant material is immediately segregated and/or identified by suitable means until disposition.
Scrap is clearly identified and segregated.
Shop documentation is real time using IPads or computers.</t>
  </si>
  <si>
    <t>Material dispositioned as scrap is segregated and permanently identified by suitable means or equivalent.
Description of discrepancy is documented.</t>
  </si>
  <si>
    <t>Material is fully traceable back to the operation and mutilated or segregated as required.
MRB disposition and approval requires training with traceable records.</t>
  </si>
  <si>
    <t>No significant measures of COPQ.
Limited trend analysis on an item to item basis.
Trends and analysis completed only on a macro level.</t>
  </si>
  <si>
    <t>Costs of scrap, rework and repair collected.
Analysis on an "As Required" basis.
Limited ability to analyze.
Some positive trends over short term (&lt;12 months).</t>
  </si>
  <si>
    <t>Costs automatically collected for customer rejects, scrap, rework, repair, and detection.
Periodic analysis.
Positive trends over long term (&gt;1 year).
Evidence to substantiate improvement.</t>
  </si>
  <si>
    <t>COPQ automatically collected by internal information system and assignable to products at detail level.
Data available during manufacturing cycle.
Positive trends over long term (&gt;1 year).
Action plans in place with a formal management driven system.</t>
  </si>
  <si>
    <t>COPQ collected on-line and identifiable to all part levels.
Analyzed and used to drive improvement process.
Near zero failure costs with minimal appraisal costs.
Emphasis on prevention.</t>
  </si>
  <si>
    <t>No written procedure requiring periodic calibration of all gauges and other measuring devices.</t>
  </si>
  <si>
    <t>Written calibration procedures exist for all gauges and other measuring devices.
Calibration status is indicated on all gauges including employee owned gauges whether used for product acceptance or not.</t>
  </si>
  <si>
    <t>There are no active past due gauges.
Calibration standards are traceable to  an appropriate national or industry standards authority (e.g. NIST).
Quality records indicate gauges are within calibration requirements.</t>
  </si>
  <si>
    <t>Calibration records indicate gauges are calibrated as prescribed by the written procedure.
Actual readings are recorded during calibration.
Automatic notification of gages that are due for calibration.</t>
  </si>
  <si>
    <t>Calibration procedures define the process for evaluation and control of potential nonconforming product due to Significantly Out of Tolerance gauges.  Ref. ANSI Z540, ISO 10012, and ISO/IEC 17025.</t>
  </si>
  <si>
    <t>No written procedure requiring periodic MSA (Gage R&amp;R) verification of all gage types.</t>
  </si>
  <si>
    <t xml:space="preserve"> Written procedure defining gage type and verification frequency exist for MSA (Gage R&amp;R) for all gage types.</t>
  </si>
  <si>
    <t>Records indicate MSAs are completed as prescribed by the written procedure.
Actual results are maintained.
Both manufacturing and quality personnel are used in each study.</t>
  </si>
  <si>
    <t>MSAs are completed for each key/critical feature from control plan/drawing/inspection record.
Actual results are maintained.
Both manufacturing and quality personnel are used in each study.</t>
  </si>
  <si>
    <t>Records indicate MSAs are completed as prescribed by the written procedure.
Actual results are maintained.
Automatic notification of MSAs that are due for update.</t>
  </si>
  <si>
    <t>No supplier qualification / audit process in place.</t>
  </si>
  <si>
    <t>There is an approved self- assessment form sent to all suppliers to complete.</t>
  </si>
  <si>
    <t xml:space="preserve">Plans to further develop a supplier audit system are in the works. Internally supplier self assessment is reviewed and follow up is conducted. </t>
  </si>
  <si>
    <t>There is a documented onsite audit conducted with action log and corrective actions to improve nonconformances as needed.</t>
  </si>
  <si>
    <t xml:space="preserve">There is an approve supplier qualification process, including onboarding, development and maturity path showing continuous improve as a strategic supplier for Creation. </t>
  </si>
  <si>
    <t>Inspection planning is performed at or near time of production.
Planning does not include methods of inspection and does not utilize statistical techniques.</t>
  </si>
  <si>
    <t>Fully integrated system for Advanced Product Quality Planning (APQP) and Control Plans.
Includes methods, statistics, and mistake proofing by manufacturing using lessons learned and established standards.
Able to fulfill all requirements of customer requested PPAP submissions.</t>
  </si>
  <si>
    <t>There are no procedures for record retention.</t>
  </si>
  <si>
    <t>There are written procedures for record retention including defined minimum retention periods.</t>
  </si>
  <si>
    <t>Quality records can be maintained for &gt;10 years or other specific customer requirement.</t>
  </si>
  <si>
    <t>Quality records can be maintained for &gt;20 years and are available upon customers request within one working day.</t>
  </si>
  <si>
    <t>Quality records are being maintained for &gt;30 years and are available upon customers request within one working day via electronic media.</t>
  </si>
  <si>
    <t>There are no procedures for reviewing contracts prior to acceptance.</t>
  </si>
  <si>
    <t>Procedures are in place to review contracts, but review is not connected to capabilities or capacity.</t>
  </si>
  <si>
    <t>The contract review process considers complexity, producibility, inspection equipment, price, lead time, capacity, and customer delivery needs.
Signatures of review and acceptance is required and documented.</t>
  </si>
  <si>
    <t>Contract review process considers complexity, producibility including reference specifications, price, lead time, capacity, and is done at RFQ.</t>
  </si>
  <si>
    <t>RFQs are evaluated by a cross functional team that gives consideration to complexity and producibility; based on data.</t>
  </si>
  <si>
    <t>No system to maintain lot-to-lot traceability.</t>
  </si>
  <si>
    <t>There is a documented system to maintain internal traceability for all product and processes.</t>
  </si>
  <si>
    <t>There is a documented system to maintain lot-to-lot traceability from sub-tiers through delivery.</t>
  </si>
  <si>
    <t>There is a documented system implemented maintaining electronic lot-to-lot traceability, including a written procedure for labeling and packaging control.</t>
  </si>
  <si>
    <t>There is a documented system implemented maintaining electronic lot-to-lot traceability and unit-to-unit traceability real time.</t>
  </si>
  <si>
    <t xml:space="preserve">Lean  Manufacturing </t>
  </si>
  <si>
    <t>Process Improvement
- Approach and Tools</t>
  </si>
  <si>
    <t>Capacity and Growth Planning</t>
  </si>
  <si>
    <t xml:space="preserve">Material Resource Planning </t>
  </si>
  <si>
    <t>Material Planning
Business Systems</t>
  </si>
  <si>
    <t>Scheduling / Delivery</t>
  </si>
  <si>
    <t>Receipt of Customers Orders</t>
  </si>
  <si>
    <t>Batch &amp; queue, push-type manufacturing approach/system with large lots and WIP buildup.
Typical lot size &gt;12 months demand.</t>
  </si>
  <si>
    <t>Batch &amp; queue manufacturing approach.
Parts and/or  process families have been identified.
Manufacturing floor organized to simplify product flow and minimize part handling.
Typical lot size 6-9 months.</t>
  </si>
  <si>
    <t>Lot size reduction effort has been implemented.
Some flow cells are established.
Constraints have been identified and are being managed.
Typical lot size 3-5 months.</t>
  </si>
  <si>
    <t>Pull type manufacturing system initiated with production paced to TAKT time.
Standard WIP (Kanban) identified and in place.
Typical lot size 4-6 weeks.</t>
  </si>
  <si>
    <t>Full implementation of pull type system across all operations in one piece flow or segmented batches.
Response time is &lt;4 weeks.
Focus on continuous improvement.</t>
  </si>
  <si>
    <t>Process improvement is not defined resulting in random improvements which may not be permanent.</t>
  </si>
  <si>
    <t>Cross functional approach to problem solving using a defined process for continuous improvement (CI).</t>
  </si>
  <si>
    <t>Activity is data-driven by company metrics and goals with a cross-functional approach to problem solving using a defined process for CI.</t>
  </si>
  <si>
    <t>Teams are trained in use of CI tools and are making progress.
Improvement efforts include administrative processes.
Emphasis is shifting from reactive to proactive focus.
Lessons Learned and improvement goals are established.</t>
  </si>
  <si>
    <t>Company organization is trained and is using appropriate CI tools, including advanced techniques (e.g. Six Sigma and benchmarking).</t>
  </si>
  <si>
    <t>New technology and resources based on perceived needs.
No capacity data or analysis.
Old or unsuited manual equipment in use.</t>
  </si>
  <si>
    <t>New technology and resources based on perceived needs.
Capacity / load data available and analyzed.</t>
  </si>
  <si>
    <t>New technology and growth based on customer forecast and capacity analysis. 
Capacity planning and shop load available and utilized for daily production planning / reporting.</t>
  </si>
  <si>
    <t xml:space="preserve">New technology and capital equipment plan is based upon strategic plan and capacity analysis.
Capacity constraints are utilized in order acceptance.
</t>
  </si>
  <si>
    <t>Strategic planning for new technology and growth integrated into marketing and human resources planning.
Capacity constraints documented and support any new business levels based on customer demand.</t>
  </si>
  <si>
    <t>Material planning highly dependent upon operations experience and past history.
Rely exclusively on inventory and expediting to satisfy customer requirements.</t>
  </si>
  <si>
    <t>Develops and uses Master Schedules and BOM.
Some time phasing of requirements.</t>
  </si>
  <si>
    <t>Relates inventory with materials requirements and Master Production Schedule (MPS).
Closed loop system; Level-loading of forecasted demand.
Some pull initiatives beginning.</t>
  </si>
  <si>
    <t>Sales and Operations Planning (S&amp;OP) conducted.
Formal pull system initiatives with customer and sub-tier suppliers have begun.
Factory capacity planning conducted; Inventory levels are controlled to minimize exposure.</t>
  </si>
  <si>
    <t>Fully implemented MRP II or other advanced system.
S&amp;OP and MRP integrated with customers and sub-tier suppliers.
Fully integrated with financial planning systems.
Pull system actively servicing customers.
Customer is proactively notified of delays which could affect finished goods delivery.</t>
  </si>
  <si>
    <t>Manual production scheduling and planning reports used to drive daily shop loads.
Material planning highly dependent upon operations experience and past history.</t>
  </si>
  <si>
    <t>Use of spreadsheet reports with demand manually loaded and work center scheduling based on customer delivery dates.</t>
  </si>
  <si>
    <t>Fully integrated MRP software with functions for demand and production planning.
Includes use of daily dispatch list with job status by work center, typically used in commercially available software packages.</t>
  </si>
  <si>
    <t>Fully integrated, commercially available software as part of a system with all aspects of MRP and financial information available.
Utilized for daily business and operations management.</t>
  </si>
  <si>
    <t>Fully integrated, commercially available ERP system with all aspects of MRP, financial, and overall company business information available.
Utilized for daily business and operations management plus financial decision making / report generation and administrative functions.</t>
  </si>
  <si>
    <t>No expedite system exists; Due dates manually determined.
Work in process (WIP) not managed after release.</t>
  </si>
  <si>
    <t>Manual dispatch system process exists.
WIP orders managed periodically.</t>
  </si>
  <si>
    <t>Automatic dispatch system that covers all WIP.
Scheduling process exists for pull initiatives.
Sub-tier supplier deliveries are managed.</t>
  </si>
  <si>
    <t xml:space="preserve">Shop schedule is driven directly from MPS and updated weekly.
Production lead-times are based on routed lead times including queue, move, set-up, and unit times.
WIP scheduling combines MRP and pull items.
</t>
  </si>
  <si>
    <t>Execution to request dates are &gt;96%.
MPS / planning is proactively notified of delays which could affect finished goods delivery.</t>
  </si>
  <si>
    <t>Orders are loaded with no process for considering capacity, customer need, or lead time.</t>
  </si>
  <si>
    <t>Process provides consideration to customer's needs.
Orders take greater than one week to load.</t>
  </si>
  <si>
    <t>Orders are loaded to rate based plan with capacity for meeting unplanned emergencies.
Orders take less than one week to load.</t>
  </si>
  <si>
    <t>Currently running to other customers MRP demand; or will run to Creation MRP.
Orders take less than 24 hours to load.</t>
  </si>
  <si>
    <t>Orders are loaded to rate based plan.
Long lead time items are stocked for emergency demand.
Can work to customers MRP and provides immediate feedback when customer needs are not achievable.</t>
  </si>
  <si>
    <r>
      <rPr>
        <sz val="10"/>
        <color theme="1"/>
        <rFont val="Calibri"/>
        <family val="2"/>
        <scheme val="minor"/>
      </rPr>
      <t>Business Vision:</t>
    </r>
    <r>
      <rPr>
        <b/>
        <sz val="10"/>
        <color theme="1"/>
        <rFont val="Calibri"/>
        <family val="2"/>
        <scheme val="minor"/>
      </rPr>
      <t xml:space="preserve">  What markets do you want to capture?</t>
    </r>
  </si>
  <si>
    <r>
      <t xml:space="preserve">Core Competencies:  </t>
    </r>
    <r>
      <rPr>
        <b/>
        <sz val="10"/>
        <color theme="1"/>
        <rFont val="Calibri"/>
        <family val="2"/>
        <scheme val="minor"/>
      </rPr>
      <t>What do you do best to contribute to customer value in those markets?</t>
    </r>
  </si>
  <si>
    <r>
      <t xml:space="preserve">Core Products:  </t>
    </r>
    <r>
      <rPr>
        <b/>
        <sz val="10"/>
        <color theme="1"/>
        <rFont val="Calibri"/>
        <family val="2"/>
        <scheme val="minor"/>
      </rPr>
      <t>What do you make which requires the core competencies?</t>
    </r>
  </si>
  <si>
    <t>How does your organization determine its core competencies?</t>
  </si>
  <si>
    <t>How do your organization's core competencies relate to your mission, competitive environment and action plans?</t>
  </si>
  <si>
    <t>How do you decide which processes within your overall work systems will be internal to your organization (key work processess) and which will use external resources?</t>
  </si>
  <si>
    <r>
      <t xml:space="preserve">Core Technologies:  </t>
    </r>
    <r>
      <rPr>
        <b/>
        <sz val="10"/>
        <color theme="1"/>
        <rFont val="Calibri"/>
        <family val="2"/>
        <scheme val="minor"/>
      </rPr>
      <t>What technologies do you have to make / support the core products?</t>
    </r>
  </si>
  <si>
    <t>Section</t>
  </si>
  <si>
    <t>Section Title</t>
  </si>
  <si>
    <t># of Elements</t>
  </si>
  <si>
    <t>Section Score - Supplier</t>
  </si>
  <si>
    <t>Section Score - Creation</t>
  </si>
  <si>
    <t>Possible Total</t>
  </si>
  <si>
    <t>Score %</t>
  </si>
  <si>
    <t>Total</t>
  </si>
  <si>
    <t>CONFIDENTIAL</t>
  </si>
  <si>
    <t>Business plan for growth does not exist and company is satisfied to accept business as it comes with current capabilities.  No plans to add new equipment or technology</t>
  </si>
  <si>
    <t>Company has a plan to grow specific targeted industry segments or customers with resource and capital requirements approved for 1-2 years</t>
  </si>
  <si>
    <t># of #N/A</t>
  </si>
  <si>
    <t>Step</t>
  </si>
  <si>
    <t>Instruction</t>
  </si>
  <si>
    <t>The supplier shall evaluate and rate themselves for each item along the trend progression path using the ratings from 1 to 5. [EXAMPLE: To achieve a score of 5 for section 1.1 Customer Satisfaction and Support you have to meet all of the requirements under scores 1-4.]</t>
  </si>
  <si>
    <t>The rating score is to be entered in the box to the right of each item under the heading labeled "Supplier Rating".</t>
  </si>
  <si>
    <t>The rating scores are to be entered as whole numbers only. No partial credit will be recognized.</t>
  </si>
  <si>
    <t>For each item within this assessment, the supplier's trend progression score is based on the supplier's ability to demonstrate that they meet / comply with all expectations listed in the corresponding item requirements box and be able to provide objective evidence of compliance. [EXAMPLE: Item 1.1, Customer Satisfaction and Support: Customer satisfaction level is measured.]</t>
  </si>
  <si>
    <t>For each section / page, the total trend progression rating score for all items will appear in the box in the lower right hand corner labeled "Section Score".</t>
  </si>
  <si>
    <t>Identify items requiring improvement and develop a corrective action plan to address deficiencies.</t>
  </si>
  <si>
    <t xml:space="preserve">Creation will follow the same steps with the supplier and rate the supplier from the customer's perspective. </t>
  </si>
  <si>
    <t>Scores from the supplier self-assessment and Creation validation assessment will be compared to gain an understanding of differences.</t>
  </si>
  <si>
    <t>Depending on the final score, the supplier may have a designated time period to address and  develop items not meeting Creations expection and required improvements.</t>
  </si>
  <si>
    <t>Enter assessment date, supplier name, and supplier # on this tab. This data will replicate to the applicable remaining locations.</t>
  </si>
  <si>
    <t>New Supplier Assessment</t>
  </si>
  <si>
    <t>Revision</t>
  </si>
  <si>
    <t>HISTORY OF CHANGES</t>
  </si>
  <si>
    <t>John Gaspari</t>
  </si>
  <si>
    <t>PROPRIETARY AND CONFIDENTIAL</t>
  </si>
  <si>
    <r>
      <t>·</t>
    </r>
    <r>
      <rPr>
        <sz val="9"/>
        <color theme="1"/>
        <rFont val="Times New Roman"/>
        <family val="1"/>
      </rPr>
      <t xml:space="preserve">         </t>
    </r>
    <r>
      <rPr>
        <sz val="9"/>
        <color theme="1"/>
        <rFont val="Calibri"/>
        <family val="2"/>
        <scheme val="minor"/>
      </rPr>
      <t>This document is proprietary to Creation Technologies and not for replication or publication outside Creation Technologies.</t>
    </r>
  </si>
  <si>
    <r>
      <t>·</t>
    </r>
    <r>
      <rPr>
        <sz val="9"/>
        <color theme="1"/>
        <rFont val="Times New Roman"/>
        <family val="1"/>
      </rPr>
      <t xml:space="preserve">         </t>
    </r>
    <r>
      <rPr>
        <sz val="9"/>
        <color theme="1"/>
        <rFont val="Calibri"/>
        <family val="2"/>
        <scheme val="minor"/>
      </rPr>
      <t>It is understood that unless sanctioned, in writing, by duly authorized officer of the Creation Technologies Legal Affairs Team this information is confidential, and no news release, advertisement or public announcement, or denial or confirmation of the same, concerning any part of the subject matter of this process will be made by any employee.</t>
    </r>
  </si>
  <si>
    <r>
      <t>·</t>
    </r>
    <r>
      <rPr>
        <sz val="9"/>
        <color theme="1"/>
        <rFont val="Times New Roman"/>
        <family val="1"/>
      </rPr>
      <t xml:space="preserve">         </t>
    </r>
    <r>
      <rPr>
        <sz val="9"/>
        <color theme="1"/>
        <rFont val="Calibri"/>
        <family val="2"/>
        <scheme val="minor"/>
      </rPr>
      <t>The information shall not at any time be disclosed to any third party, including Creation customers, suppliers or representatives thereof, unless sanctioned, in writing, by duly authorized officer of the Creation Technologies Legal Affairs Team. </t>
    </r>
  </si>
  <si>
    <r>
      <t>·</t>
    </r>
    <r>
      <rPr>
        <sz val="9"/>
        <color theme="1"/>
        <rFont val="Times New Roman"/>
        <family val="1"/>
      </rPr>
      <t xml:space="preserve">         </t>
    </r>
    <r>
      <rPr>
        <sz val="9"/>
        <color theme="1"/>
        <rFont val="Calibri"/>
        <family val="2"/>
        <scheme val="minor"/>
      </rPr>
      <t>Any information, report or documents referenced within this document shall be deemed and managed as confidential and proprietary unless written guidance to the contrary exits.</t>
    </r>
  </si>
  <si>
    <r>
      <t>·</t>
    </r>
    <r>
      <rPr>
        <sz val="9"/>
        <color theme="1"/>
        <rFont val="Times New Roman"/>
        <family val="1"/>
      </rPr>
      <t xml:space="preserve">         </t>
    </r>
    <r>
      <rPr>
        <sz val="9"/>
        <color theme="1"/>
        <rFont val="Calibri"/>
        <family val="2"/>
        <scheme val="minor"/>
      </rPr>
      <t>Use, duplication and/or dissemination of the content and/or media contained herein or by virtue of this document may only be sanctioned, in writing, by duly authorized officer of the Creation Technologies Legal Affairs Team.</t>
    </r>
  </si>
  <si>
    <t>CREATION TECHNOLOGIES – Standard Form</t>
  </si>
  <si>
    <t>Rev0</t>
  </si>
  <si>
    <t>Document #C-0002595</t>
  </si>
  <si>
    <t>Author / Revised by</t>
  </si>
  <si>
    <t>Details of the Changes, Section Number changed and Summary of the Changes</t>
  </si>
  <si>
    <r>
      <t xml:space="preserve">Effective Date 
</t>
    </r>
    <r>
      <rPr>
        <b/>
        <sz val="10"/>
        <rFont val="Arial"/>
        <family val="2"/>
      </rPr>
      <t xml:space="preserve">(YYYY-MM-DD) </t>
    </r>
  </si>
  <si>
    <t>Initial release of the document into DocBank.</t>
  </si>
  <si>
    <t>Third party registered and will comply with all of the quality system requirements being flowed down by the Creation business site.
Proof of 3rd party Certification Validation
Developed organizational chart and able to share with Creation.</t>
  </si>
  <si>
    <t>IAFT-16949  or AS-9100 third party registered.
Compliant to FDA  requirements.</t>
  </si>
  <si>
    <t>IAFT-16949 or AS-9100 third party registered.
Compliant to all FDA requirements.
Carry NADCAP or other certification for all special processes on-site.</t>
  </si>
  <si>
    <t>Strategic growth plan is in place 5 years out with comprehensive plans in place for significant capital investments to support growth.</t>
  </si>
  <si>
    <t>Plan with metrics established and posted to attack lead time drivers.</t>
  </si>
  <si>
    <t>Supplier has limited \no experience and\or resources trained in project management.</t>
  </si>
  <si>
    <t>Supplier can demonstrate effective execution or project management activities.
Supplier has mulitple skilled / trained resources utilizing project management tools across the business.</t>
  </si>
  <si>
    <t>Strategic planning and make/buy decisions are focused on core competencies.
Projected sales are based upon marketing analysis and customer input.</t>
  </si>
  <si>
    <t>Expressed interest in improvement goals.
Documented vision for goals, milestones and training for improvement.
Vision of need &amp; nature of change communicated to employees.</t>
  </si>
  <si>
    <t>Commitment to improvement goals are demonstrated.
Activities in progress in several areas to achieve goals.
Metrics for improvement are being monitored.
Beginning cross-functional integration.</t>
  </si>
  <si>
    <t>Customer segmentation and service strategy is developed.
Multifunctional service team is establisehd of key customer accounts (technical \ business).</t>
  </si>
  <si>
    <t>No employee involvement in the improvement process.
Management directs all improvement intiatives.
Management style is autocratic.
Turnover is 20% or greater in last 12 months or unknown</t>
  </si>
  <si>
    <t>Formal procedures, training programs and metrics are established but not fully implemented.</t>
  </si>
  <si>
    <t>New technology and resources based on perceived needs.
No capactiy data or analysis.
Old or unsuited manual equipment in use.</t>
  </si>
  <si>
    <t>The organization evaluates the performance of its senior leaders, including the Chief Executive.
The organization evaluates the performance of members of its governance board.</t>
  </si>
  <si>
    <t>Public concerns with current and future products, services and operations are anticipated.
Preparations for these concerns are made in a proactive manner, including using resource-sustaining processes.</t>
  </si>
  <si>
    <t>An ethics compliance program with executive sponsored infrastrcture is in place to maintain and monitor compliance.
The program provides an avenue for violation reporting, investigation, and timely resolution.
Employees are provided with thorough ethics compliance training.</t>
  </si>
  <si>
    <t>Supplier does not have "New Product" program / project account managers for customers.</t>
  </si>
  <si>
    <t>APPROVALS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</si>
</sst>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0.0"/>
    <numFmt numFmtId="166" formatCode="yyyy\-mm\-dd;@"/>
    <numFmt numFmtId="167" formatCode="[$-409]d\-mmm\-yy;@"/>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8"/>
      <color theme="1"/>
      <name val="Calibri"/>
      <family val="2"/>
      <scheme val="minor"/>
    </font>
    <font>
      <b/>
      <sz val="9"/>
      <color theme="1"/>
      <name val="Calibri"/>
      <family val="2"/>
      <scheme val="minor"/>
    </font>
    <font>
      <b/>
      <sz val="10"/>
      <color theme="1"/>
      <name val="Calibri"/>
      <family val="2"/>
      <scheme val="minor"/>
    </font>
    <font>
      <b/>
      <sz val="8"/>
      <color theme="1"/>
      <name val="Calibri"/>
      <family val="2"/>
      <scheme val="minor"/>
    </font>
    <font>
      <sz val="8"/>
      <color rgb="FF0070C0"/>
      <name val="Calibri"/>
      <family val="2"/>
      <scheme val="minor"/>
    </font>
    <font>
      <sz val="11"/>
      <name val="Calibri"/>
      <family val="2"/>
      <scheme val="minor"/>
    </font>
    <font>
      <b/>
      <sz val="8"/>
      <name val="Calibri"/>
      <family val="2"/>
      <scheme val="minor"/>
    </font>
    <font>
      <sz val="9"/>
      <name val="Calibri"/>
      <family val="2"/>
      <scheme val="minor"/>
    </font>
    <font>
      <b/>
      <sz val="11"/>
      <name val="Calibri"/>
      <family val="2"/>
      <scheme val="minor"/>
    </font>
    <font>
      <b/>
      <sz val="9"/>
      <name val="Calibri"/>
      <family val="2"/>
      <scheme val="minor"/>
    </font>
    <font>
      <sz val="9"/>
      <color theme="1"/>
      <name val="Calibri"/>
      <family val="2"/>
      <scheme val="minor"/>
    </font>
    <font>
      <b/>
      <u/>
      <sz val="11"/>
      <color theme="1"/>
      <name val="Calibri"/>
      <family val="2"/>
      <scheme val="minor"/>
    </font>
    <font>
      <sz val="9"/>
      <color theme="1"/>
      <name val="Symbol"/>
      <family val="1"/>
      <charset val="2"/>
    </font>
    <font>
      <sz val="9"/>
      <color theme="1"/>
      <name val="Times New Roman"/>
      <family val="1"/>
    </font>
    <font>
      <sz val="9.5"/>
      <name val="Arial"/>
      <family val="2"/>
    </font>
    <font>
      <b/>
      <sz val="12"/>
      <name val="Arial"/>
      <family val="2"/>
    </font>
    <font>
      <b/>
      <sz val="10"/>
      <name val="Arial"/>
      <family val="2"/>
    </font>
    <font>
      <sz val="10"/>
      <name val="Arial"/>
      <family val="2"/>
    </font>
    <font>
      <b/>
      <sz val="12"/>
      <color theme="1"/>
      <name val="Arial"/>
      <family val="2"/>
    </font>
    <font>
      <b/>
      <sz val="11"/>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rgb="FFFF0000"/>
        <bgColor indexed="64"/>
      </patternFill>
    </fill>
    <fill>
      <patternFill patternType="solid">
        <fgColor rgb="FFE6E6E6"/>
        <bgColor indexed="64"/>
      </patternFill>
    </fill>
    <fill>
      <patternFill patternType="solid">
        <fgColor theme="0"/>
        <bgColor indexed="64"/>
      </patternFill>
    </fill>
  </fills>
  <borders count="38">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167" fontId="1" fillId="0" borderId="0"/>
  </cellStyleXfs>
  <cellXfs count="165">
    <xf numFmtId="0" fontId="0" fillId="0" borderId="0" xfId="0"/>
    <xf numFmtId="0" fontId="0" fillId="0" borderId="3" xfId="0" applyBorder="1" applyAlignment="1" applyProtection="1">
      <alignment horizontal="center" vertical="center"/>
      <protection hidden="1"/>
    </xf>
    <xf numFmtId="0" fontId="0" fillId="0" borderId="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8" fillId="0" borderId="0" xfId="0" applyFont="1" applyFill="1" applyBorder="1" applyAlignment="1" applyProtection="1">
      <alignment horizontal="center"/>
      <protection hidden="1"/>
    </xf>
    <xf numFmtId="0" fontId="9" fillId="0" borderId="0" xfId="0" applyFont="1" applyFill="1" applyBorder="1" applyAlignment="1" applyProtection="1">
      <alignment horizontal="center"/>
      <protection hidden="1"/>
    </xf>
    <xf numFmtId="0" fontId="11" fillId="3" borderId="2" xfId="0" applyFont="1" applyFill="1" applyBorder="1" applyAlignment="1" applyProtection="1">
      <alignment horizontal="center"/>
      <protection hidden="1"/>
    </xf>
    <xf numFmtId="9" fontId="8" fillId="0" borderId="0" xfId="1" applyFont="1" applyFill="1" applyBorder="1" applyAlignment="1" applyProtection="1">
      <alignment horizontal="center"/>
      <protection hidden="1"/>
    </xf>
    <xf numFmtId="0" fontId="8" fillId="0" borderId="0" xfId="0" applyFont="1" applyFill="1" applyBorder="1" applyAlignment="1" applyProtection="1">
      <protection hidden="1"/>
    </xf>
    <xf numFmtId="0" fontId="7" fillId="0" borderId="0" xfId="0" applyFont="1" applyFill="1" applyBorder="1" applyAlignment="1" applyProtection="1">
      <alignment horizontal="center" wrapText="1"/>
      <protection hidden="1"/>
    </xf>
    <xf numFmtId="0" fontId="7" fillId="0" borderId="0" xfId="0" applyFont="1" applyFill="1" applyBorder="1" applyAlignment="1" applyProtection="1">
      <alignment wrapText="1"/>
      <protection hidden="1"/>
    </xf>
    <xf numFmtId="0" fontId="0" fillId="0" borderId="0" xfId="0" applyFill="1" applyBorder="1" applyAlignment="1" applyProtection="1">
      <alignment horizontal="center"/>
      <protection hidden="1"/>
    </xf>
    <xf numFmtId="0" fontId="0" fillId="0" borderId="0" xfId="0" applyFill="1" applyBorder="1" applyAlignment="1" applyProtection="1">
      <protection hidden="1"/>
    </xf>
    <xf numFmtId="0" fontId="4" fillId="0" borderId="0" xfId="0" applyFont="1" applyFill="1" applyBorder="1" applyAlignment="1" applyProtection="1">
      <alignment horizontal="center" wrapText="1"/>
      <protection hidden="1"/>
    </xf>
    <xf numFmtId="0" fontId="4" fillId="0" borderId="0" xfId="0" applyFont="1" applyFill="1" applyBorder="1" applyAlignment="1" applyProtection="1">
      <alignment wrapText="1"/>
      <protection hidden="1"/>
    </xf>
    <xf numFmtId="0" fontId="0" fillId="0" borderId="0" xfId="0" applyAlignment="1" applyProtection="1">
      <alignment horizontal="center"/>
      <protection hidden="1"/>
    </xf>
    <xf numFmtId="0" fontId="0" fillId="0" borderId="0" xfId="0" applyAlignment="1" applyProtection="1">
      <protection hidden="1"/>
    </xf>
    <xf numFmtId="0" fontId="8" fillId="0" borderId="22" xfId="0" applyFont="1" applyFill="1" applyBorder="1" applyAlignment="1" applyProtection="1">
      <alignment horizontal="center"/>
      <protection hidden="1"/>
    </xf>
    <xf numFmtId="0" fontId="9" fillId="0" borderId="22" xfId="0" applyFont="1" applyFill="1" applyBorder="1" applyAlignment="1" applyProtection="1">
      <alignment horizontal="center"/>
      <protection hidden="1"/>
    </xf>
    <xf numFmtId="0" fontId="0" fillId="0" borderId="0" xfId="0" applyBorder="1" applyAlignment="1" applyProtection="1">
      <alignment horizontal="center"/>
      <protection hidden="1"/>
    </xf>
    <xf numFmtId="0" fontId="0" fillId="0" borderId="25" xfId="0" applyBorder="1" applyAlignment="1" applyProtection="1">
      <protection hidden="1"/>
    </xf>
    <xf numFmtId="0" fontId="11" fillId="3" borderId="20" xfId="0" applyFont="1" applyFill="1" applyBorder="1" applyAlignment="1" applyProtection="1">
      <alignment horizontal="center"/>
      <protection hidden="1"/>
    </xf>
    <xf numFmtId="0" fontId="11" fillId="3" borderId="21" xfId="0" applyFont="1" applyFill="1" applyBorder="1" applyAlignment="1" applyProtection="1">
      <alignment horizontal="center"/>
      <protection hidden="1"/>
    </xf>
    <xf numFmtId="0" fontId="8" fillId="0" borderId="0" xfId="0" applyFont="1" applyFill="1" applyBorder="1" applyAlignment="1" applyProtection="1">
      <alignment horizontal="left"/>
      <protection hidden="1"/>
    </xf>
    <xf numFmtId="0" fontId="9" fillId="0" borderId="0" xfId="0" applyFont="1" applyFill="1" applyBorder="1" applyAlignment="1" applyProtection="1">
      <protection hidden="1"/>
    </xf>
    <xf numFmtId="0" fontId="0" fillId="0" borderId="0" xfId="0" applyProtection="1">
      <protection hidden="1"/>
    </xf>
    <xf numFmtId="0" fontId="6" fillId="0" borderId="0" xfId="0" applyFont="1" applyAlignment="1" applyProtection="1">
      <alignment horizontal="right"/>
      <protection hidden="1"/>
    </xf>
    <xf numFmtId="0" fontId="2" fillId="4" borderId="0" xfId="0" applyFont="1" applyFill="1" applyAlignment="1" applyProtection="1">
      <alignment horizontal="center"/>
      <protection hidden="1"/>
    </xf>
    <xf numFmtId="0" fontId="7" fillId="0" borderId="1" xfId="0" applyFont="1" applyFill="1" applyBorder="1" applyAlignment="1" applyProtection="1">
      <alignment vertical="center"/>
      <protection hidden="1"/>
    </xf>
    <xf numFmtId="0" fontId="7" fillId="0" borderId="1" xfId="0" applyFont="1" applyFill="1" applyBorder="1" applyAlignment="1" applyProtection="1">
      <alignment vertical="center" wrapText="1"/>
      <protection hidden="1"/>
    </xf>
    <xf numFmtId="0" fontId="7" fillId="0" borderId="1" xfId="0"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xf numFmtId="0" fontId="7" fillId="0" borderId="0" xfId="0" applyFont="1" applyFill="1" applyBorder="1" applyAlignment="1" applyProtection="1">
      <alignment vertical="center" wrapText="1"/>
      <protection hidden="1"/>
    </xf>
    <xf numFmtId="0" fontId="0" fillId="0" borderId="0" xfId="0" applyFill="1" applyProtection="1">
      <protection hidden="1"/>
    </xf>
    <xf numFmtId="165" fontId="8" fillId="0" borderId="0" xfId="0" applyNumberFormat="1" applyFont="1" applyFill="1" applyBorder="1" applyAlignment="1" applyProtection="1">
      <alignment horizontal="center"/>
      <protection hidden="1"/>
    </xf>
    <xf numFmtId="0" fontId="8" fillId="0" borderId="0" xfId="0" applyFont="1" applyFill="1" applyBorder="1" applyAlignment="1" applyProtection="1">
      <alignment vertical="top"/>
      <protection hidden="1"/>
    </xf>
    <xf numFmtId="165" fontId="9" fillId="0" borderId="0" xfId="0" applyNumberFormat="1" applyFont="1" applyFill="1" applyBorder="1" applyAlignment="1" applyProtection="1">
      <alignment horizontal="right"/>
      <protection hidden="1"/>
    </xf>
    <xf numFmtId="0" fontId="5" fillId="0" borderId="0" xfId="0" applyFont="1" applyFill="1" applyBorder="1" applyAlignment="1" applyProtection="1">
      <alignment horizontal="center"/>
      <protection hidden="1"/>
    </xf>
    <xf numFmtId="0" fontId="5" fillId="0" borderId="0" xfId="0" applyFont="1" applyFill="1" applyBorder="1" applyAlignment="1" applyProtection="1">
      <alignment horizontal="center" wrapText="1"/>
      <protection hidden="1"/>
    </xf>
    <xf numFmtId="0" fontId="4" fillId="0" borderId="0" xfId="0" applyFont="1" applyFill="1" applyBorder="1" applyAlignment="1" applyProtection="1">
      <alignment vertical="center" wrapText="1"/>
      <protection hidden="1"/>
    </xf>
    <xf numFmtId="0" fontId="8" fillId="0" borderId="0" xfId="0" applyFont="1" applyFill="1" applyBorder="1" applyAlignment="1" applyProtection="1">
      <alignment horizontal="center" wrapText="1"/>
      <protection hidden="1"/>
    </xf>
    <xf numFmtId="2" fontId="9" fillId="0" borderId="0" xfId="0" applyNumberFormat="1" applyFont="1" applyFill="1" applyBorder="1" applyAlignment="1" applyProtection="1">
      <alignment horizontal="right"/>
      <protection hidden="1"/>
    </xf>
    <xf numFmtId="0" fontId="0" fillId="0" borderId="0" xfId="0" applyFill="1" applyBorder="1" applyProtection="1">
      <protection hidden="1"/>
    </xf>
    <xf numFmtId="0" fontId="5" fillId="0" borderId="0" xfId="0" applyFont="1" applyAlignment="1" applyProtection="1">
      <alignment horizontal="center"/>
      <protection hidden="1"/>
    </xf>
    <xf numFmtId="0" fontId="8" fillId="0" borderId="0" xfId="0" applyFont="1" applyAlignment="1" applyProtection="1">
      <alignment horizontal="center"/>
      <protection hidden="1"/>
    </xf>
    <xf numFmtId="0" fontId="0" fillId="0" borderId="0" xfId="0" applyBorder="1" applyProtection="1">
      <protection hidden="1"/>
    </xf>
    <xf numFmtId="0" fontId="0" fillId="0" borderId="25" xfId="0" applyBorder="1" applyProtection="1">
      <protection hidden="1"/>
    </xf>
    <xf numFmtId="0" fontId="13" fillId="3" borderId="20" xfId="0" applyFont="1" applyFill="1" applyBorder="1" applyAlignment="1" applyProtection="1">
      <alignment horizontal="center"/>
      <protection hidden="1"/>
    </xf>
    <xf numFmtId="0" fontId="10" fillId="3" borderId="2" xfId="0" applyFont="1" applyFill="1" applyBorder="1" applyAlignment="1" applyProtection="1">
      <protection hidden="1"/>
    </xf>
    <xf numFmtId="0" fontId="7" fillId="0" borderId="2" xfId="0" applyFont="1" applyFill="1" applyBorder="1" applyAlignment="1" applyProtection="1">
      <alignment vertical="center" wrapText="1"/>
      <protection hidden="1"/>
    </xf>
    <xf numFmtId="0" fontId="0" fillId="0" borderId="0" xfId="0" applyBorder="1" applyAlignment="1" applyProtection="1">
      <protection hidden="1"/>
    </xf>
    <xf numFmtId="9" fontId="11" fillId="3" borderId="2" xfId="1" applyFont="1" applyFill="1" applyBorder="1" applyAlignment="1" applyProtection="1">
      <alignment horizontal="center"/>
      <protection hidden="1"/>
    </xf>
    <xf numFmtId="0" fontId="8" fillId="0" borderId="25" xfId="1" applyNumberFormat="1" applyFont="1" applyFill="1" applyBorder="1" applyAlignment="1" applyProtection="1">
      <alignment horizontal="center"/>
      <protection hidden="1"/>
    </xf>
    <xf numFmtId="0" fontId="9" fillId="0" borderId="25" xfId="0" applyNumberFormat="1" applyFont="1" applyFill="1" applyBorder="1" applyAlignment="1" applyProtection="1">
      <alignment horizontal="center"/>
      <protection hidden="1"/>
    </xf>
    <xf numFmtId="0" fontId="8" fillId="0" borderId="25" xfId="0" applyNumberFormat="1" applyFont="1" applyFill="1" applyBorder="1" applyAlignment="1" applyProtection="1">
      <protection hidden="1"/>
    </xf>
    <xf numFmtId="0" fontId="7" fillId="0" borderId="25" xfId="0" applyNumberFormat="1" applyFont="1" applyFill="1" applyBorder="1" applyAlignment="1" applyProtection="1">
      <alignment wrapText="1"/>
      <protection hidden="1"/>
    </xf>
    <xf numFmtId="0" fontId="0" fillId="0" borderId="25" xfId="0" applyNumberFormat="1" applyFill="1" applyBorder="1" applyAlignment="1" applyProtection="1">
      <protection hidden="1"/>
    </xf>
    <xf numFmtId="0" fontId="4" fillId="0" borderId="25" xfId="0" applyNumberFormat="1" applyFont="1" applyFill="1" applyBorder="1" applyAlignment="1" applyProtection="1">
      <alignment wrapText="1"/>
      <protection hidden="1"/>
    </xf>
    <xf numFmtId="0" fontId="0" fillId="0" borderId="25" xfId="0" applyNumberFormat="1" applyBorder="1" applyAlignment="1" applyProtection="1">
      <protection hidden="1"/>
    </xf>
    <xf numFmtId="0" fontId="8" fillId="0" borderId="25" xfId="0" applyFont="1" applyFill="1" applyBorder="1" applyAlignment="1" applyProtection="1">
      <alignment horizontal="center"/>
      <protection hidden="1"/>
    </xf>
    <xf numFmtId="0" fontId="8" fillId="0" borderId="25" xfId="0" applyFont="1" applyFill="1" applyBorder="1" applyAlignment="1" applyProtection="1">
      <alignment vertical="top"/>
      <protection hidden="1"/>
    </xf>
    <xf numFmtId="0" fontId="4" fillId="0" borderId="25" xfId="0" applyFont="1" applyFill="1" applyBorder="1" applyAlignment="1" applyProtection="1">
      <alignment vertical="center" wrapText="1"/>
      <protection hidden="1"/>
    </xf>
    <xf numFmtId="0" fontId="7" fillId="0" borderId="25" xfId="0" applyFont="1" applyFill="1" applyBorder="1" applyAlignment="1" applyProtection="1">
      <alignment vertical="center" wrapText="1"/>
      <protection hidden="1"/>
    </xf>
    <xf numFmtId="0" fontId="0" fillId="0" borderId="25" xfId="0" applyFill="1" applyBorder="1" applyProtection="1">
      <protection hidden="1"/>
    </xf>
    <xf numFmtId="0" fontId="11" fillId="3" borderId="21" xfId="1" applyNumberFormat="1" applyFont="1" applyFill="1" applyBorder="1" applyAlignment="1" applyProtection="1">
      <alignment horizontal="center"/>
      <protection hidden="1"/>
    </xf>
    <xf numFmtId="0" fontId="7" fillId="0" borderId="20" xfId="0" applyFont="1" applyFill="1" applyBorder="1" applyAlignment="1" applyProtection="1">
      <alignment horizontal="center" vertical="center" wrapText="1"/>
      <protection hidden="1"/>
    </xf>
    <xf numFmtId="0" fontId="7" fillId="0" borderId="21" xfId="0" applyFont="1" applyFill="1" applyBorder="1" applyAlignment="1" applyProtection="1">
      <alignment horizontal="center" vertical="center" wrapText="1"/>
      <protection hidden="1"/>
    </xf>
    <xf numFmtId="0" fontId="7" fillId="3" borderId="4" xfId="0" applyFont="1" applyFill="1" applyBorder="1" applyAlignment="1" applyProtection="1">
      <alignment vertical="center"/>
      <protection hidden="1"/>
    </xf>
    <xf numFmtId="0" fontId="7" fillId="3" borderId="3" xfId="0" applyFont="1" applyFill="1" applyBorder="1" applyAlignment="1" applyProtection="1">
      <alignment vertical="center"/>
      <protection hidden="1"/>
    </xf>
    <xf numFmtId="0" fontId="2" fillId="2" borderId="13" xfId="0" applyFont="1" applyFill="1" applyBorder="1" applyAlignment="1" applyProtection="1">
      <protection hidden="1"/>
    </xf>
    <xf numFmtId="0" fontId="2" fillId="2" borderId="6" xfId="0" applyFont="1" applyFill="1" applyBorder="1" applyAlignment="1" applyProtection="1">
      <alignment horizontal="center"/>
      <protection hidden="1"/>
    </xf>
    <xf numFmtId="0" fontId="6" fillId="0" borderId="18" xfId="0" applyFont="1" applyBorder="1" applyAlignment="1" applyProtection="1">
      <alignment horizontal="center" vertical="center"/>
      <protection hidden="1"/>
    </xf>
    <xf numFmtId="0" fontId="6" fillId="0" borderId="7" xfId="0" applyFont="1" applyBorder="1" applyAlignment="1" applyProtection="1">
      <alignment horizontal="center" vertical="center" wrapText="1"/>
      <protection hidden="1"/>
    </xf>
    <xf numFmtId="0" fontId="5" fillId="0" borderId="7" xfId="0" applyFont="1" applyBorder="1" applyAlignment="1" applyProtection="1">
      <alignment vertical="top" wrapText="1"/>
      <protection hidden="1"/>
    </xf>
    <xf numFmtId="0" fontId="5" fillId="0" borderId="7" xfId="0" applyFont="1" applyBorder="1" applyAlignment="1" applyProtection="1">
      <alignment horizontal="left" vertical="top" wrapText="1"/>
      <protection hidden="1"/>
    </xf>
    <xf numFmtId="0" fontId="0" fillId="3" borderId="18" xfId="0" applyFill="1" applyBorder="1" applyAlignment="1" applyProtection="1">
      <alignment horizontal="right"/>
      <protection hidden="1"/>
    </xf>
    <xf numFmtId="0" fontId="10" fillId="0" borderId="0" xfId="0" applyFont="1" applyProtection="1">
      <protection hidden="1"/>
    </xf>
    <xf numFmtId="0" fontId="3" fillId="0" borderId="0" xfId="0" applyFont="1" applyProtection="1">
      <protection hidden="1"/>
    </xf>
    <xf numFmtId="0" fontId="0" fillId="0" borderId="2" xfId="0" applyBorder="1" applyAlignment="1" applyProtection="1">
      <alignment horizontal="center" vertical="center"/>
      <protection hidden="1"/>
    </xf>
    <xf numFmtId="2" fontId="6" fillId="0" borderId="18" xfId="0" applyNumberFormat="1" applyFont="1" applyBorder="1" applyAlignment="1" applyProtection="1">
      <alignment horizontal="center" vertical="center"/>
      <protection hidden="1"/>
    </xf>
    <xf numFmtId="0" fontId="3" fillId="0" borderId="0" xfId="0" applyFont="1" applyFill="1" applyProtection="1">
      <protection hidden="1"/>
    </xf>
    <xf numFmtId="0" fontId="0" fillId="3" borderId="20" xfId="0" applyFill="1" applyBorder="1" applyAlignment="1" applyProtection="1">
      <alignment horizontal="right"/>
      <protection hidden="1"/>
    </xf>
    <xf numFmtId="0" fontId="13" fillId="0" borderId="0" xfId="0" applyFont="1" applyFill="1" applyBorder="1" applyAlignment="1" applyProtection="1">
      <protection hidden="1"/>
    </xf>
    <xf numFmtId="0" fontId="13" fillId="0" borderId="0" xfId="0" applyFont="1" applyFill="1" applyBorder="1" applyAlignment="1" applyProtection="1">
      <alignment horizontal="center"/>
      <protection hidden="1"/>
    </xf>
    <xf numFmtId="0" fontId="14" fillId="0" borderId="0" xfId="0" applyFont="1" applyFill="1" applyBorder="1" applyAlignment="1" applyProtection="1">
      <alignment horizontal="center" vertical="center"/>
      <protection hidden="1"/>
    </xf>
    <xf numFmtId="0" fontId="10" fillId="0" borderId="0" xfId="0" applyFont="1" applyFill="1" applyBorder="1" applyProtection="1">
      <protection hidden="1"/>
    </xf>
    <xf numFmtId="0" fontId="14"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vertical="center" wrapText="1"/>
      <protection hidden="1"/>
    </xf>
    <xf numFmtId="0" fontId="2" fillId="0" borderId="0" xfId="0" applyFont="1" applyProtection="1">
      <protection hidden="1"/>
    </xf>
    <xf numFmtId="0" fontId="2" fillId="0" borderId="0" xfId="0" applyFont="1" applyFill="1" applyBorder="1" applyAlignment="1" applyProtection="1">
      <alignment horizont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top" wrapText="1"/>
      <protection hidden="1"/>
    </xf>
    <xf numFmtId="0" fontId="5" fillId="0" borderId="0" xfId="0" applyFont="1" applyFill="1" applyBorder="1" applyAlignment="1" applyProtection="1">
      <alignment horizontal="left" vertical="top" wrapText="1"/>
      <protection hidden="1"/>
    </xf>
    <xf numFmtId="0" fontId="0" fillId="0" borderId="0" xfId="0" applyFill="1" applyBorder="1" applyAlignment="1" applyProtection="1">
      <alignment horizontal="right"/>
      <protection hidden="1"/>
    </xf>
    <xf numFmtId="0" fontId="0" fillId="0" borderId="0" xfId="0"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166" fontId="0" fillId="0" borderId="0" xfId="0" applyNumberFormat="1" applyProtection="1">
      <protection hidden="1"/>
    </xf>
    <xf numFmtId="166" fontId="5" fillId="0" borderId="0" xfId="0" applyNumberFormat="1" applyFont="1" applyFill="1" applyBorder="1" applyAlignment="1" applyProtection="1">
      <alignment vertical="top" wrapText="1"/>
      <protection hidden="1"/>
    </xf>
    <xf numFmtId="166" fontId="5" fillId="0" borderId="0" xfId="0" applyNumberFormat="1" applyFont="1" applyFill="1" applyBorder="1" applyAlignment="1" applyProtection="1">
      <alignment horizontal="left" vertical="top" wrapText="1"/>
      <protection hidden="1"/>
    </xf>
    <xf numFmtId="166" fontId="3" fillId="0" borderId="0" xfId="0" applyNumberFormat="1" applyFont="1" applyProtection="1">
      <protection hidden="1"/>
    </xf>
    <xf numFmtId="0" fontId="8" fillId="0" borderId="0" xfId="0" applyFont="1" applyFill="1" applyBorder="1" applyAlignment="1" applyProtection="1">
      <alignment horizontal="center" vertical="center" wrapText="1"/>
      <protection hidden="1"/>
    </xf>
    <xf numFmtId="167" fontId="21" fillId="6" borderId="27" xfId="2" applyFont="1" applyFill="1" applyBorder="1" applyAlignment="1">
      <alignment horizontal="center" vertical="center"/>
    </xf>
    <xf numFmtId="167" fontId="21" fillId="6" borderId="27" xfId="2" applyFont="1" applyFill="1" applyBorder="1" applyAlignment="1">
      <alignment horizontal="center" vertical="center" wrapText="1"/>
    </xf>
    <xf numFmtId="0" fontId="22" fillId="6" borderId="27" xfId="2" applyNumberFormat="1" applyFont="1" applyFill="1" applyBorder="1" applyAlignment="1">
      <alignment horizontal="center" vertical="center"/>
    </xf>
    <xf numFmtId="167" fontId="22" fillId="6" borderId="27" xfId="2" applyFont="1" applyFill="1" applyBorder="1" applyAlignment="1">
      <alignment horizontal="center" vertical="center" wrapText="1"/>
    </xf>
    <xf numFmtId="167" fontId="22" fillId="6" borderId="27" xfId="2" quotePrefix="1" applyFont="1" applyFill="1" applyBorder="1" applyAlignment="1">
      <alignment horizontal="left" vertical="center" wrapText="1"/>
    </xf>
    <xf numFmtId="0" fontId="2" fillId="4" borderId="0" xfId="0" applyFont="1" applyFill="1" applyAlignment="1" applyProtection="1">
      <alignment horizontal="center" vertical="center"/>
      <protection hidden="1"/>
    </xf>
    <xf numFmtId="0" fontId="23" fillId="0" borderId="0" xfId="0" applyFont="1" applyFill="1" applyProtection="1">
      <protection hidden="1"/>
    </xf>
    <xf numFmtId="0" fontId="23" fillId="0" borderId="0" xfId="0" applyFont="1" applyFill="1" applyBorder="1" applyAlignment="1" applyProtection="1">
      <alignment horizontal="center" vertical="center" wrapText="1"/>
      <protection hidden="1"/>
    </xf>
    <xf numFmtId="0" fontId="24" fillId="0" borderId="0" xfId="0" applyFont="1" applyProtection="1">
      <protection hidden="1"/>
    </xf>
    <xf numFmtId="164"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13" fillId="0" borderId="0"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left" vertical="center" wrapText="1"/>
      <protection hidden="1"/>
    </xf>
    <xf numFmtId="0" fontId="12" fillId="0" borderId="0" xfId="0" applyFont="1" applyFill="1" applyBorder="1" applyAlignment="1" applyProtection="1">
      <alignment horizontal="left"/>
      <protection hidden="1"/>
    </xf>
    <xf numFmtId="0" fontId="12" fillId="0" borderId="0" xfId="0" applyFont="1" applyFill="1" applyBorder="1" applyAlignment="1" applyProtection="1">
      <alignment horizontal="left" wrapText="1"/>
      <protection hidden="1"/>
    </xf>
    <xf numFmtId="0" fontId="17" fillId="0" borderId="0" xfId="0" applyFont="1" applyAlignment="1">
      <alignment horizontal="left" vertical="center" wrapText="1"/>
    </xf>
    <xf numFmtId="0" fontId="16" fillId="0" borderId="0" xfId="0" applyFont="1" applyAlignment="1">
      <alignment horizontal="left" vertical="center"/>
    </xf>
    <xf numFmtId="0" fontId="17" fillId="0" borderId="0" xfId="0" applyFont="1" applyAlignment="1">
      <alignment horizontal="left" vertical="center"/>
    </xf>
    <xf numFmtId="0" fontId="0" fillId="0" borderId="1" xfId="0" applyNumberFormat="1" applyBorder="1" applyAlignment="1" applyProtection="1">
      <alignment horizontal="center"/>
      <protection hidden="1"/>
    </xf>
    <xf numFmtId="164" fontId="0" fillId="0" borderId="1" xfId="0" applyNumberFormat="1" applyBorder="1" applyAlignment="1" applyProtection="1">
      <alignment horizontal="center"/>
      <protection hidden="1"/>
    </xf>
    <xf numFmtId="0" fontId="2" fillId="2" borderId="12" xfId="0" applyFont="1" applyFill="1" applyBorder="1" applyAlignment="1" applyProtection="1">
      <alignment horizontal="center" vertical="center"/>
      <protection hidden="1"/>
    </xf>
    <xf numFmtId="0" fontId="2" fillId="2" borderId="10" xfId="0" applyFont="1" applyFill="1" applyBorder="1" applyAlignment="1" applyProtection="1">
      <alignment horizontal="center" vertical="center"/>
      <protection hidden="1"/>
    </xf>
    <xf numFmtId="0" fontId="2" fillId="2" borderId="16" xfId="0" applyFont="1" applyFill="1" applyBorder="1" applyAlignment="1" applyProtection="1">
      <alignment horizontal="center" vertical="center"/>
      <protection hidden="1"/>
    </xf>
    <xf numFmtId="0" fontId="6" fillId="2" borderId="11"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vertical="center" wrapText="1"/>
      <protection hidden="1"/>
    </xf>
    <xf numFmtId="0" fontId="2" fillId="2" borderId="14" xfId="0" applyFont="1" applyFill="1" applyBorder="1" applyAlignment="1" applyProtection="1">
      <alignment horizontal="center" vertical="center" wrapText="1"/>
      <protection hidden="1"/>
    </xf>
    <xf numFmtId="0" fontId="2" fillId="2" borderId="9" xfId="0" applyFont="1" applyFill="1" applyBorder="1" applyAlignment="1" applyProtection="1">
      <alignment horizontal="center" vertical="center" wrapText="1"/>
      <protection hidden="1"/>
    </xf>
    <xf numFmtId="0" fontId="2" fillId="2" borderId="15" xfId="0" applyFont="1" applyFill="1" applyBorder="1" applyAlignment="1" applyProtection="1">
      <alignment horizontal="center" vertical="center" wrapText="1"/>
      <protection hidden="1"/>
    </xf>
    <xf numFmtId="0" fontId="2" fillId="2" borderId="17" xfId="0" applyFont="1" applyFill="1" applyBorder="1" applyAlignment="1" applyProtection="1">
      <alignment horizontal="center" vertical="center" wrapText="1"/>
      <protection hidden="1"/>
    </xf>
    <xf numFmtId="0" fontId="0" fillId="0" borderId="1" xfId="0" applyBorder="1" applyAlignment="1" applyProtection="1">
      <alignment horizontal="center"/>
      <protection hidden="1"/>
    </xf>
    <xf numFmtId="0" fontId="8" fillId="0" borderId="23" xfId="0" applyFont="1" applyBorder="1" applyAlignment="1" applyProtection="1">
      <alignment horizontal="left" vertical="top"/>
      <protection locked="0"/>
    </xf>
    <xf numFmtId="0" fontId="8" fillId="0" borderId="24" xfId="0" applyFont="1" applyBorder="1" applyAlignment="1" applyProtection="1">
      <alignment horizontal="left" vertical="top"/>
      <protection locked="0"/>
    </xf>
    <xf numFmtId="0" fontId="8" fillId="0" borderId="15" xfId="0" applyFont="1" applyBorder="1" applyAlignment="1" applyProtection="1">
      <alignment horizontal="left" vertical="top"/>
      <protection locked="0"/>
    </xf>
    <xf numFmtId="0" fontId="8" fillId="0" borderId="22"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25" xfId="0" applyFont="1" applyBorder="1" applyAlignment="1" applyProtection="1">
      <alignment horizontal="left" vertical="top"/>
      <protection locked="0"/>
    </xf>
    <xf numFmtId="0" fontId="8" fillId="0" borderId="26" xfId="0" applyFont="1" applyBorder="1" applyAlignment="1" applyProtection="1">
      <alignment horizontal="left" vertical="top"/>
      <protection locked="0"/>
    </xf>
    <xf numFmtId="0" fontId="8" fillId="0" borderId="1" xfId="0" applyFont="1" applyBorder="1" applyAlignment="1" applyProtection="1">
      <alignment horizontal="left" vertical="top"/>
      <protection locked="0"/>
    </xf>
    <xf numFmtId="0" fontId="8" fillId="0" borderId="17" xfId="0" applyFont="1" applyBorder="1" applyAlignment="1" applyProtection="1">
      <alignment horizontal="left" vertical="top"/>
      <protection locked="0"/>
    </xf>
    <xf numFmtId="0" fontId="7" fillId="2" borderId="20" xfId="0" applyFont="1" applyFill="1" applyBorder="1" applyAlignment="1" applyProtection="1">
      <alignment horizontal="left" vertical="center" wrapText="1"/>
      <protection hidden="1"/>
    </xf>
    <xf numFmtId="0" fontId="7" fillId="2" borderId="2" xfId="0" applyFont="1" applyFill="1" applyBorder="1" applyAlignment="1" applyProtection="1">
      <alignment horizontal="left" vertical="center" wrapText="1"/>
      <protection hidden="1"/>
    </xf>
    <xf numFmtId="0" fontId="7" fillId="2" borderId="21" xfId="0" applyFont="1" applyFill="1" applyBorder="1" applyAlignment="1" applyProtection="1">
      <alignment horizontal="left" vertical="center" wrapText="1"/>
      <protection hidden="1"/>
    </xf>
    <xf numFmtId="0" fontId="4" fillId="2" borderId="20" xfId="0" applyFont="1" applyFill="1" applyBorder="1" applyAlignment="1" applyProtection="1">
      <alignment horizontal="left" vertical="center" wrapText="1"/>
      <protection hidden="1"/>
    </xf>
    <xf numFmtId="0" fontId="4" fillId="2" borderId="2" xfId="0" applyFont="1" applyFill="1" applyBorder="1" applyAlignment="1" applyProtection="1">
      <alignment horizontal="left" vertical="center" wrapText="1"/>
      <protection hidden="1"/>
    </xf>
    <xf numFmtId="0" fontId="4" fillId="2" borderId="21" xfId="0" applyFont="1" applyFill="1" applyBorder="1" applyAlignment="1" applyProtection="1">
      <alignment horizontal="left" vertical="center" wrapText="1"/>
      <protection hidden="1"/>
    </xf>
    <xf numFmtId="164" fontId="0" fillId="0" borderId="2" xfId="0" applyNumberFormat="1" applyBorder="1" applyAlignment="1" applyProtection="1">
      <alignment horizontal="center"/>
      <protection hidden="1"/>
    </xf>
    <xf numFmtId="0" fontId="0" fillId="0" borderId="2" xfId="0" applyBorder="1" applyAlignment="1" applyProtection="1">
      <alignment horizontal="center"/>
      <protection hidden="1"/>
    </xf>
    <xf numFmtId="166" fontId="22" fillId="6" borderId="30" xfId="2" quotePrefix="1" applyNumberFormat="1" applyFont="1" applyFill="1" applyBorder="1" applyAlignment="1">
      <alignment horizontal="center" vertical="center" wrapText="1"/>
    </xf>
    <xf numFmtId="166" fontId="22" fillId="6" borderId="28" xfId="2" quotePrefix="1" applyNumberFormat="1" applyFont="1" applyFill="1" applyBorder="1" applyAlignment="1">
      <alignment horizontal="center" vertical="center" wrapText="1"/>
    </xf>
    <xf numFmtId="167" fontId="19" fillId="0" borderId="31" xfId="2" applyFont="1" applyBorder="1" applyAlignment="1">
      <alignment vertical="top" wrapText="1"/>
    </xf>
    <xf numFmtId="167" fontId="19" fillId="0" borderId="33" xfId="2" applyFont="1" applyBorder="1" applyAlignment="1">
      <alignment vertical="top" wrapText="1"/>
    </xf>
    <xf numFmtId="167" fontId="19" fillId="0" borderId="35" xfId="2" applyFont="1" applyBorder="1" applyAlignment="1">
      <alignment vertical="top" wrapText="1"/>
    </xf>
    <xf numFmtId="167" fontId="20" fillId="5" borderId="29" xfId="2" applyFont="1" applyFill="1" applyBorder="1" applyAlignment="1">
      <alignment horizontal="center" vertical="center" wrapText="1"/>
    </xf>
    <xf numFmtId="167" fontId="20" fillId="5" borderId="32" xfId="2" applyFont="1" applyFill="1" applyBorder="1" applyAlignment="1">
      <alignment horizontal="center" vertical="center" wrapText="1"/>
    </xf>
    <xf numFmtId="167" fontId="20" fillId="0" borderId="27" xfId="2" applyFont="1" applyBorder="1" applyAlignment="1">
      <alignment horizontal="center" vertical="center" wrapText="1"/>
    </xf>
    <xf numFmtId="167" fontId="20" fillId="0" borderId="36" xfId="2" applyFont="1" applyBorder="1" applyAlignment="1">
      <alignment horizontal="center" vertical="center" wrapText="1"/>
    </xf>
    <xf numFmtId="167" fontId="21" fillId="0" borderId="27" xfId="2" applyFont="1" applyBorder="1" applyAlignment="1">
      <alignment horizontal="center" vertical="center" wrapText="1"/>
    </xf>
    <xf numFmtId="167" fontId="21" fillId="0" borderId="34" xfId="2" applyFont="1" applyBorder="1" applyAlignment="1">
      <alignment horizontal="center" vertical="center" wrapText="1"/>
    </xf>
    <xf numFmtId="167" fontId="21" fillId="0" borderId="36" xfId="2" applyFont="1" applyBorder="1" applyAlignment="1">
      <alignment horizontal="center" vertical="center" wrapText="1"/>
    </xf>
    <xf numFmtId="167" fontId="21" fillId="0" borderId="37" xfId="2" applyFont="1" applyBorder="1" applyAlignment="1">
      <alignment horizontal="center" vertical="center" wrapText="1"/>
    </xf>
    <xf numFmtId="167" fontId="2" fillId="6" borderId="30" xfId="2" applyFont="1" applyFill="1" applyBorder="1" applyAlignment="1">
      <alignment horizontal="center" vertical="center" wrapText="1"/>
    </xf>
    <xf numFmtId="167" fontId="2" fillId="6" borderId="28" xfId="2" applyFont="1" applyFill="1" applyBorder="1" applyAlignment="1">
      <alignment horizontal="center" vertical="center" wrapText="1"/>
    </xf>
  </cellXfs>
  <cellStyles count="3">
    <cellStyle name="Normal" xfId="0" builtinId="0"/>
    <cellStyle name="Normal 2" xfId="2" xr:uid="{455F29BB-7985-4B79-AB36-A428656AA10A}"/>
    <cellStyle name="Percent" xfId="1" builtinId="5"/>
  </cellStyles>
  <dxfs count="0"/>
  <tableStyles count="0" defaultTableStyle="TableStyleMedium2" defaultPivotStyle="PivotStyleLight16"/>
  <colors>
    <mruColors>
      <color rgb="FF712D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activeX1.xml><?xml version="1.0" encoding="utf-8"?>
<ax:ocx xmlns:ax="http://schemas.microsoft.com/office/2006/activeX" xmlns:r="http://schemas.openxmlformats.org/officeDocument/2006/relationships" ax:classid="{88FA53CA-BD27-11D7-92F0-00104B2E9C47}" ax:persistence="persistPropertyBag">
  <ax:ocxPr ax:name="ArDigSig" ax:value="ArDigSig"/>
  <ax:ocxPr ax:name="SigVersion" ax:value="40600000"/>
  <ax:ocxPr ax:name="SigSerialNumber" ax:value="0"/>
  <ax:ocxPr ax:name="SigValueKind" ax:value="4"/>
  <ax:ocxPr ax:name="SigKind" ax:value="1"/>
  <ax:ocxPr ax:name="SigXpCompatible" ax:value="2"/>
  <ax:ocxPr ax:name="SigSizePack" ax:value="5CoAAHUaAAA="/>
  <ax:ocxPr ax:name="SigDrawingDetails" ax:value="46"/>
  <ax:ocxPr ax:name="SigDrawTitles" ax:value="0"/>
  <ax:ocxPr ax:name="SigHashAlg" ax:value="32772"/>
  <ax:ocxPr ax:name="SigImageFormat" ax:value="-2147483648"/>
  <ax:ocxPr ax:name="SigExcelScope" ax:value="1"/>
  <ax:ocxPr ax:name="SigExcelApplSigningElements" ax:value="1"/>
  <ax:ocxPr ax:name="SigExcelSheetNumber" ax:value="14"/>
  <ax:ocxPr ax:name="SigExcelSelectionPack" ax:value="AQAAAAEAAAAhAAAAC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
  <ax:ocxPr ax:name="SigWordStory" ax:value="0"/>
  <ax:ocxPr ax:name="SigWordScope" ax:value="1"/>
  <ax:ocxPr ax:name="SigWordApplSigningElements" ax:value="1"/>
  <ax:ocxPr ax:name="SigWordSectionsPack" ax:value="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
  <ax:ocxPr ax:name="SigWordApplField" ax:value="1"/>
  <ax:ocxPr ax:name="SigSignatureClearPolicy" ax:value="0"/>
  <ax:ocxPr ax:name="SigAllowReason" ax:value="0"/>
  <ax:ocxPr ax:name="SigWordFormFieldsAndControls" ax:value="0"/>
  <ax:ocxPr ax:name="SigCustomFieldPack0" ax:value="AAAAAAAAAAAAAAAAAAAAAA=="/>
  <ax:ocxPr ax:name="SigCustomFieldPack1" ax:value="AAAAAAAAAAAAAAAAAAAAAA=="/>
  <ax:ocxPr ax:name="SigCustomFieldPack2" ax:value="AAAAAAAAAAAAAAAAAAAAAA=="/>
  <ax:ocxPr ax:name="SigCustomFieldPack3" ax:value="AAAAAAAAAAAAAAAAAAAAAA=="/>
  <ax:ocxPr ax:name="SigCustomFieldPack4" ax:value="AAAAAAAAAAAAAAAAAAAAAA=="/>
  <ax:ocxPr ax:name="SigTitle" ax:value="Director Commodity Management "/>
  <ax:ocxPr ax:name="SigAllowTitle" ax:value="0"/>
  <ax:ocxPr ax:name="SigDrawingMethod" ax:value="1"/>
  <ax:ocxPr ax:name="SigLogoFormat" ax:value="-2147483648"/>
  <ax:ocxPr ax:name="SigImageType" ax:value="1"/>
  <ax:ocxPr ax:name="SigFontSize" ax:value="0"/>
  <ax:ocxPr ax:name="SigFontColor" ax:value="0"/>
  <ax:ocxPr ax:name="SigWordActiveXObjectInformation" ax:value="1"/>
  <ax:ocxPr ax:name="SigEmptyFieldLabel" ax:value="DocuSign SA Signature"/>
  <ax:ocxPr ax:name="SigTimePack" ax:value="MgAwADIAMAAtADAAMgAtADEAMgAgADAANwA6ADQANgAgAEEATQAgAC0AMAA3ADoAMAAwAAAAAAAAAAAAAAAAAAAAAAAAAAAAAAAAAAAAAAAAAAAAAAAAAAAAAAAAAAAAAAAAAAAAAAAAAAAAAAAAAAAAAAAAAAAAAAAAAAAAAADkBwIAAwAMAAcALgA1AAAAXP7//w=="/>
  <ax:ocxPr ax:name="SigTimeFormatPack" ax:value="aABoADoAbQBtACAAdAB0AAAAAAAAAAAAAAAAAAAAAAAAAAAAAAAAAAAAAAAAAAAAAAAAAAAAAAAAAAAAAAAAAHkAeQB5AHkALQBNAE0ALQBkAGQAAAAAAAAAAAAAAAAAAAAAAAAAAAAAAAAAAAAAAAAAAAAAAAAAAAAAAAAAAAABAAAA"/>
  <ax:ocxPr ax:name="SigSignerName" ax:value="Ken Wyatt"/>
  <ax:ocxPr ax:name="SigReason" ax:value="I approved this document"/>
  <ax:ocxPr ax:name="SigName" ax:value="14,ArGrDigsig1"/>
  <ax:ocxPr ax:name="SigAllowFieldAttributions" ax:value="1"/>
  <ax:ocxPr ax:name="SigSignatureValue" ax:value="MIIK2AYJKoZIhvcNAQcCoIIKyTCCCsUCAQExDzANBglghkgBZQMEAgEFADALBgkqhkiG9w0BBwGgggjTMIIFITCCBAmgAwIBAgIQdwexlIC8T4iENk1RTkFQeTANBgkqhkiG9w0BAQsFADBmMQswCQYDVQQGEwJDQTEeMBwGA1UEChMVQ3JlYXRpb24gVGVjaG5vbG9naWVzMTcwNQYDVQQDHi4AQwByAGUAYQB0AGkAbwBuACAAQwBvAFMAaQBnAG4AIABSAG8AbwB0ACAAQwBBMB4XDTE5MTAyNDE0MDU1MFoXDTIwMTAyNDE0MDU1MFowgYwxDTALBgNVBAYeBABDAEExMzAxBgNVBAoeKgBDAHIAZQBhAHQAaQBvAG4AIABUAGUAYwBoAG4AbwBsAG8AZwBpAGUAczEpMCcGCSqGSIb3DQEJARMaa2VuLnd5YXR0QGNyZWF0aW9udGVjaC5jb20xGzAZBgNVBAMeEgBLAGUAbgAgAFcAeQBhAHQAdDCBnzANBgkqhkiG9w0BAQEFAAOBjQAwgYkCgYEAlE9ILNgMBKa8BtOscKGBh9M1uL9aV/QDbxHt+1Ykj0i+zl3N1exLzOpKHartPSl87gMqXzkBKndcU4JTdxgwodxdTpb0ZEb3qmD9ZarKj2hGy/5NVxJluys5jf0/DsMIK0DpwZG1fL79K01+zLiTZOjkzE62iWUf15RfQ+EOqj8CAwEAAaOCAiYwggIiMA4GA1UdDwEB/wQEAwIE8DAdBgNVHQ4EFgQUMg+cerF6A3oMwqpjor/zf9U7AiswHwYDVR0jBBgwFoAUo4b7nOD9zn0QBA6/81qxGmJXwyAwOwYDVR0lBDQwMgYIKwYBBQUHAwEGCCsGAQUFBwMCBggrBgEFBQcDAwYIKwYBBQUHAwQGCCsGAQUFBwMIMIHNBgNVHR8EgcUwgcIwgb+ggbyggbmGgbZDTj1DcmVhdGlvbiBDb1NpZ24gUm9vdCBDQSxDTj1Db1NpZ24sQ049Q0RQLENOPVB1YmxpYyBLZXkgU2VydmljZXMsQ049U2VydmljZXMsQ049Q29uZmlndXJhdGlvbixEQz1DUkVBVElPTlRFQ0gsREM9Q09NP2NlcnRpZmljYXRlUmV2b2NhdGlvbkxpc3Q/YmFzZT9vYmplY3RjbGFzcz1jUkxEaXN0cmlidXRpb25Qb2ludDCBwgYIKwYBBQUHAQEEgbUwgbIwga8GCCsGAQUFBzAChoGiQ049Q3JlYXRpb24gQ29TaWduIFJvb3QgQ0EsQ049QUlBLENOPVB1YmxpYyBLZXkgU2VydmljZXMsQ049U2VydmljZXMsQ049Q29uZmlndXJhdGlvbixEQz1DUkVBVElPTlRFQ0gsREM9Q09NP2NBQ2VydGlmaWNhdGU/YmFzZT9vYmplY3RjbGFzcz1jZXJ0aWZpY2F0aW9uQXV0aG9yaXR5MA0GCSqGSIb3DQEBCwUAA4IBAQANTyYjbhoHEjsd0bV9R5u4q9lB+7hedQ586gINk69Gx6Cxgqh2xbx1cNTPOjEP+ZBkZBShjOI248h44ZLmpoNhj0iVhKYylwFDeUGCC32M7YXgT/dkqXGQGeqPBCM1Ox9lFN/3SLPCGmDWtZOjS//tEBrlo4OhcEoqgP/BfDPdYl4C5JsKUlh0q6wCrvCmaGWzyjjiExCXFUgv6F9Awmn2aF9lw/6y0KjZaqXS24PyF8b6wFGU/wfqF/IFjFusHxrDEH5267rd/vZ1AaAYYpEb7V4Nz28niWND3P6OkZGSvYCQFBopr2PhIILhZ/3HElOqQs+2JLtx9yd6O7PHtXx5MIIDqjCCApKgAwIBAgIQd8dss01PT5iXslTqzz3pCjANBgkqhkiG9w0BAQUFADBmMQswCQYDVQQGEwJDQTEeMBwGA1UEChMVQ3JlYXRpb24gVGVjaG5vbG9naWVzMTcwNQYDVQQDHi4AQwByAGUAYQB0AGkAbwBuACAAQwBvAFMAaQBnAG4AIABSAG8AbwB0ACAAQwBBMB4XDTExMDQyODIxNDk0NFoXDTM4MDExODE5MTQwN1owZjELMAkGA1UEBhMCQ0ExHjAcBgNVBAoTFUNyZWF0aW9uIFRlY2hub2xvZ2llczE3MDUGA1UEAx4uAEMAcgBlAGEAdABpAG8AbgAgAEMAbwBTAGkAZwBuACAAUgBvAG8AdAAgAEMAQTCCASIwDQYJKoZIhvcNAQEBBQADggEPADCCAQoCggEBANyg5lMN+lfuODlBDpAreTKjRELZuvqDchiUS1iiiJuezHDaNtOfQC7fZddd7mmHDWP6XA3mi9204P8UWWK3LI1DNNTrmu33hNiqa3SqzNku69sfxTG3NdOKRfzVHJldusMtE17mTXEXzsAg3vkxAWUW5hh/rJrEyfQ8kourXcbaIDXOCtrWFjdVqeufWMAHlMlhqLLR/4l6zf0kewRQEzJ9Lny8y6B4d6cE8Q1uPvp6dW1tYcTtoCM//NGvY+IyR0pMyU4loQkNosego2pnv06wkzU+Yy3CfvKnGl3phrwG53+Hf2d6SR+dVP/+vxgiFb7lXLhHmHMusF7/sdOSnkUCAwEAAaNUMFIwCwYDVR0PBAQDAgHGMBIGA1UdEwEB/wQIMAYBAf8CAQAwHQYDVR0OBBYEFKOG+5zg/c59EAQOv/NasRpiV8MgMBAGCSsGAQQBgjcVAQQDAgEBMA0GCSqGSIb3DQEBBQUAA4IBAQAGYUjE1HBKtTWU0eDDapouJ0BGCqEDnce95Vs8MWELVbY/V0fwG7Gkx5NjvLD9Es0tnRUYj4WZujhBTJTmjp+efriLL3yf6O6kF8kBkgyxO9+blr7/rI8/9wRIYrCU4G+Yx6VfyPOMJ7uXatTeBo2WiY824tMqjn9mIwYjoYh3V3JQ/uoJNFH0SSC6AlSS5iPuLqVrkGgPL5Qh320dlm2JMyQLBfp1nEK80d0VqxyGaZjXy7Eh3Uad9QkIa6H1RFbnMhu04XffV5eATi+ZnnKmVhiwZmI3hhoLJdEc3t7CwjKo590CLNI5VC9OtdskcqEEGygNmfXhy63Qj7kjMYSuMYIByTCCAcUCAQEwejBmMQswCQYDVQQGEwJDQTEeMBwGA1UEChMVQ3JlYXRpb24gVGVjaG5vbG9naWVzMTcwNQYDVQQDHi4AQwByAGUAYQB0AGkAbwBuACAAQwBvAFMAaQBnAG4AIABSAG8AbwB0ACAAQwBBAhB3B7GUgLxPiIQ2TVFOQVB5MA0GCWCGSAFlAwQCAQUAoIGiMBgGCSqGSIb3DQEJAzELBgkqhkiG9w0BBwEwLwYJKoZIhvcNAQkEMSIEINwcFxPzx/eJbKR7BfQQvywEBXK8HvZoDM+0fubCmqWRMBwGCSqGSIb3DQEJBTEPFw0yMDAyMTIxNDQ2NTNaMDcGCyqGSIb3DQEJEAIvMSgwJjAkMCIEIAbxSO5ErLAzeLCVD/kPImu7Yd0BWrPMBICQXPUV/QgZMA0GCSqGSIb3DQEBAQUABIGADTKDnjITNb8VJeEpbtrnTl+/5WYcQw7I2U5hIPqvZoEL8DcxaTlBNwiOrll+M6lqVi0V3ZOwqI0tqY5A13jvKwqEzaNdJ8ke3a+mM9RGrnrrQAAgbeBP0RMTJtpMTB1jyWjczDlsgsMpoqIW86jzVlAXPfOQTBoaucGzJAj8MzI="/>
</ax:ocx>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tx>
            <c:strRef>
              <c:f>Summary!$D$5</c:f>
              <c:strCache>
                <c:ptCount val="1"/>
                <c:pt idx="0">
                  <c:v>Section Score - Supplier</c:v>
                </c:pt>
              </c:strCache>
            </c:strRef>
          </c:tx>
          <c:spPr>
            <a:solidFill>
              <a:schemeClr val="accent2">
                <a:lumMod val="50000"/>
              </a:schemeClr>
            </a:solidFill>
            <a:ln w="19050">
              <a:solidFill>
                <a:schemeClr val="tx1"/>
              </a:solidFill>
            </a:ln>
            <a:effectLst/>
          </c:spPr>
          <c:cat>
            <c:strRef>
              <c:f>(Summary!$B$6,Summary!$B$9,Summary!$B$17,Summary!$B$31,Summary!$B$39,Summary!$B$50,Summary!$B$63,Summary!$B$75,Summary!$B$84,Summary!$B$98)</c:f>
              <c:strCache>
                <c:ptCount val="10"/>
                <c:pt idx="0">
                  <c:v>1.0 Customer Service</c:v>
                </c:pt>
                <c:pt idx="1">
                  <c:v>2.0 Results</c:v>
                </c:pt>
                <c:pt idx="2">
                  <c:v>3.0 Mgmt System Plan</c:v>
                </c:pt>
                <c:pt idx="3">
                  <c:v>4.0 New Product Support</c:v>
                </c:pt>
                <c:pt idx="4">
                  <c:v>5.0 Process Quality Mgmt</c:v>
                </c:pt>
                <c:pt idx="5">
                  <c:v>6.0 MFG Capability &amp; Imp. Proce</c:v>
                </c:pt>
                <c:pt idx="6">
                  <c:v>7.0 Supply Chain Management</c:v>
                </c:pt>
                <c:pt idx="7">
                  <c:v>8.0 Financial Systems</c:v>
                </c:pt>
                <c:pt idx="8">
                  <c:v>9.0 Quality Systems</c:v>
                </c:pt>
                <c:pt idx="9">
                  <c:v>10.0 Operational Excellence</c:v>
                </c:pt>
              </c:strCache>
            </c:strRef>
          </c:cat>
          <c:val>
            <c:numRef>
              <c:f>(Summary!$D$6,Summary!$D$9,Summary!$D$17,Summary!$D$31,Summary!$D$39,Summary!$D$50,Summary!$D$63,Summary!$D$75,Summary!$D$84,Summary!$D$98)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5CD-4914-A7D3-D8D62C1BB347}"/>
            </c:ext>
          </c:extLst>
        </c:ser>
        <c:dLbls>
          <c:showLegendKey val="0"/>
          <c:showVal val="0"/>
          <c:showCatName val="0"/>
          <c:showSerName val="0"/>
          <c:showPercent val="0"/>
          <c:showBubbleSize val="0"/>
        </c:dLbls>
        <c:axId val="715649776"/>
        <c:axId val="715650104"/>
      </c:radarChart>
      <c:catAx>
        <c:axId val="715649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715650104"/>
        <c:crosses val="autoZero"/>
        <c:auto val="1"/>
        <c:lblAlgn val="ctr"/>
        <c:lblOffset val="100"/>
        <c:noMultiLvlLbl val="0"/>
      </c:catAx>
      <c:valAx>
        <c:axId val="715650104"/>
        <c:scaling>
          <c:orientation val="minMax"/>
        </c:scaling>
        <c:delete val="0"/>
        <c:axPos val="l"/>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7156497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tx>
            <c:strRef>
              <c:f>Summary!$H$5</c:f>
              <c:strCache>
                <c:ptCount val="1"/>
                <c:pt idx="0">
                  <c:v>Section Score - Creation</c:v>
                </c:pt>
              </c:strCache>
            </c:strRef>
          </c:tx>
          <c:spPr>
            <a:solidFill>
              <a:schemeClr val="accent2">
                <a:lumMod val="50000"/>
              </a:schemeClr>
            </a:solidFill>
            <a:ln w="19050">
              <a:solidFill>
                <a:schemeClr val="tx1"/>
              </a:solidFill>
            </a:ln>
            <a:effectLst/>
          </c:spPr>
          <c:cat>
            <c:strRef>
              <c:f>(Summary!$B$6,Summary!$B$9,Summary!$B$17,Summary!$B$31,Summary!$B$39,Summary!$B$50,Summary!$B$63,Summary!$B$75,Summary!$B$84,Summary!$B$98)</c:f>
              <c:strCache>
                <c:ptCount val="10"/>
                <c:pt idx="0">
                  <c:v>1.0 Customer Service</c:v>
                </c:pt>
                <c:pt idx="1">
                  <c:v>2.0 Results</c:v>
                </c:pt>
                <c:pt idx="2">
                  <c:v>3.0 Mgmt System Plan</c:v>
                </c:pt>
                <c:pt idx="3">
                  <c:v>4.0 New Product Support</c:v>
                </c:pt>
                <c:pt idx="4">
                  <c:v>5.0 Process Quality Mgmt</c:v>
                </c:pt>
                <c:pt idx="5">
                  <c:v>6.0 MFG Capability &amp; Imp. Proce</c:v>
                </c:pt>
                <c:pt idx="6">
                  <c:v>7.0 Supply Chain Management</c:v>
                </c:pt>
                <c:pt idx="7">
                  <c:v>8.0 Financial Systems</c:v>
                </c:pt>
                <c:pt idx="8">
                  <c:v>9.0 Quality Systems</c:v>
                </c:pt>
                <c:pt idx="9">
                  <c:v>10.0 Operational Excellence</c:v>
                </c:pt>
              </c:strCache>
            </c:strRef>
          </c:cat>
          <c:val>
            <c:numRef>
              <c:f>(Summary!$H$6,Summary!$H$9,Summary!$H$17,Summary!$H$31,Summary!$H$39,Summary!$H$50,Summary!$H$63,Summary!$H$75,Summary!$H$84,Summary!$H$98)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679-446B-B84D-C8609290DA18}"/>
            </c:ext>
          </c:extLst>
        </c:ser>
        <c:dLbls>
          <c:showLegendKey val="0"/>
          <c:showVal val="0"/>
          <c:showCatName val="0"/>
          <c:showSerName val="0"/>
          <c:showPercent val="0"/>
          <c:showBubbleSize val="0"/>
        </c:dLbls>
        <c:axId val="715649776"/>
        <c:axId val="715650104"/>
      </c:radarChart>
      <c:catAx>
        <c:axId val="715649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715650104"/>
        <c:crosses val="autoZero"/>
        <c:auto val="1"/>
        <c:lblAlgn val="ctr"/>
        <c:lblOffset val="100"/>
        <c:noMultiLvlLbl val="0"/>
      </c:catAx>
      <c:valAx>
        <c:axId val="715650104"/>
        <c:scaling>
          <c:orientation val="minMax"/>
        </c:scaling>
        <c:delete val="0"/>
        <c:axPos val="l"/>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7156497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1219199</xdr:colOff>
      <xdr:row>3</xdr:row>
      <xdr:rowOff>178988</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86149" cy="779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1133474</xdr:colOff>
      <xdr:row>3</xdr:row>
      <xdr:rowOff>178988</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86149" cy="779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1133474</xdr:colOff>
      <xdr:row>3</xdr:row>
      <xdr:rowOff>178988</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86149" cy="779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1133474</xdr:colOff>
      <xdr:row>3</xdr:row>
      <xdr:rowOff>178988</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86149" cy="779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3038474</xdr:colOff>
      <xdr:row>3</xdr:row>
      <xdr:rowOff>178988</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86149" cy="779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xdr:colOff>
      <xdr:row>106</xdr:row>
      <xdr:rowOff>28575</xdr:rowOff>
    </xdr:from>
    <xdr:to>
      <xdr:col>3</xdr:col>
      <xdr:colOff>1</xdr:colOff>
      <xdr:row>127</xdr:row>
      <xdr:rowOff>171450</xdr:rowOff>
    </xdr:to>
    <xdr:graphicFrame macro="">
      <xdr:nvGraphicFramePr>
        <xdr:cNvPr id="6" name="Chart 5">
          <a:extLst>
            <a:ext uri="{FF2B5EF4-FFF2-40B4-BE49-F238E27FC236}">
              <a16:creationId xmlns:a16="http://schemas.microsoft.com/office/drawing/2014/main" id="{00000000-0008-0000-0C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28575</xdr:colOff>
      <xdr:row>106</xdr:row>
      <xdr:rowOff>28575</xdr:rowOff>
    </xdr:from>
    <xdr:to>
      <xdr:col>13</xdr:col>
      <xdr:colOff>323850</xdr:colOff>
      <xdr:row>127</xdr:row>
      <xdr:rowOff>171450</xdr:rowOff>
    </xdr:to>
    <xdr:graphicFrame macro="">
      <xdr:nvGraphicFramePr>
        <xdr:cNvPr id="10" name="Chart 9">
          <a:extLst>
            <a:ext uri="{FF2B5EF4-FFF2-40B4-BE49-F238E27FC236}">
              <a16:creationId xmlns:a16="http://schemas.microsoft.com/office/drawing/2014/main" id="{00000000-0008-0000-0C00-00000A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89388</xdr:colOff>
      <xdr:row>0</xdr:row>
      <xdr:rowOff>57639</xdr:rowOff>
    </xdr:from>
    <xdr:to>
      <xdr:col>0</xdr:col>
      <xdr:colOff>1179472</xdr:colOff>
      <xdr:row>2</xdr:row>
      <xdr:rowOff>387350</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388" y="57639"/>
          <a:ext cx="1090084" cy="742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38100</xdr:colOff>
          <xdr:row>8</xdr:row>
          <xdr:rowOff>133350</xdr:rowOff>
        </xdr:from>
        <xdr:to>
          <xdr:col>2</xdr:col>
          <xdr:colOff>1152525</xdr:colOff>
          <xdr:row>17</xdr:row>
          <xdr:rowOff>47625</xdr:rowOff>
        </xdr:to>
        <xdr:sp macro="" textlink="">
          <xdr:nvSpPr>
            <xdr:cNvPr id="14337" name="ArGrDigsig1" hidden="1">
              <a:extLst>
                <a:ext uri="{63B3BB69-23CF-44E3-9099-C40C66FF867C}">
                  <a14:compatExt spid="_x0000_s14337"/>
                </a:ext>
                <a:ext uri="{FF2B5EF4-FFF2-40B4-BE49-F238E27FC236}">
                  <a16:creationId xmlns:a16="http://schemas.microsoft.com/office/drawing/2014/main" id="{00000000-0008-0000-0D00-0000013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1219199</xdr:colOff>
      <xdr:row>3</xdr:row>
      <xdr:rowOff>178988</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86149" cy="779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1133474</xdr:colOff>
      <xdr:row>3</xdr:row>
      <xdr:rowOff>178988</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86149" cy="779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1133474</xdr:colOff>
      <xdr:row>3</xdr:row>
      <xdr:rowOff>178988</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86149" cy="779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1133474</xdr:colOff>
      <xdr:row>3</xdr:row>
      <xdr:rowOff>178988</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86149" cy="779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1133474</xdr:colOff>
      <xdr:row>3</xdr:row>
      <xdr:rowOff>178988</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86149" cy="779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1133474</xdr:colOff>
      <xdr:row>3</xdr:row>
      <xdr:rowOff>178988</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86149" cy="779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1133474</xdr:colOff>
      <xdr:row>3</xdr:row>
      <xdr:rowOff>178988</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86149" cy="779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1133474</xdr:colOff>
      <xdr:row>3</xdr:row>
      <xdr:rowOff>178988</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86149" cy="779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4.xml"/><Relationship Id="rId1" Type="http://schemas.openxmlformats.org/officeDocument/2006/relationships/printerSettings" Target="../printerSettings/printerSettings14.bin"/><Relationship Id="rId5" Type="http://schemas.openxmlformats.org/officeDocument/2006/relationships/image" Target="../media/image2.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70930-86E4-4A96-A66E-A0446A5AEFE4}">
  <dimension ref="A1:N25"/>
  <sheetViews>
    <sheetView tabSelected="1" workbookViewId="0">
      <pane ySplit="4" topLeftCell="A5" activePane="bottomLeft" state="frozen"/>
      <selection pane="bottomLeft" activeCell="B20" sqref="B20:H20"/>
    </sheetView>
  </sheetViews>
  <sheetFormatPr defaultColWidth="9.140625" defaultRowHeight="15" x14ac:dyDescent="0.25"/>
  <cols>
    <col min="1" max="1" width="5.5703125" style="25" bestFit="1" customWidth="1"/>
    <col min="2" max="2" width="11.42578125" style="25" customWidth="1"/>
    <col min="3" max="3" width="17" style="25" customWidth="1"/>
    <col min="4" max="4" width="18.28515625" style="25" bestFit="1" customWidth="1"/>
    <col min="5" max="5" width="19.5703125" style="25" bestFit="1" customWidth="1"/>
    <col min="6" max="6" width="19.42578125" style="25" bestFit="1" customWidth="1"/>
    <col min="7" max="7" width="23" style="25" bestFit="1" customWidth="1"/>
    <col min="8" max="16384" width="9.140625" style="25"/>
  </cols>
  <sheetData>
    <row r="1" spans="1:9" ht="15.75" thickBot="1" x14ac:dyDescent="0.3">
      <c r="F1" s="26" t="s">
        <v>15</v>
      </c>
      <c r="G1" s="112"/>
      <c r="H1" s="112"/>
      <c r="I1" s="112"/>
    </row>
    <row r="2" spans="1:9" ht="15.75" thickBot="1" x14ac:dyDescent="0.3">
      <c r="E2" s="27" t="s">
        <v>541</v>
      </c>
      <c r="F2" s="26" t="s">
        <v>16</v>
      </c>
      <c r="G2" s="113"/>
      <c r="H2" s="113"/>
      <c r="I2" s="113"/>
    </row>
    <row r="3" spans="1:9" ht="15.75" thickBot="1" x14ac:dyDescent="0.3">
      <c r="F3" s="26" t="s">
        <v>17</v>
      </c>
      <c r="G3" s="113"/>
      <c r="H3" s="113"/>
      <c r="I3" s="113"/>
    </row>
    <row r="5" spans="1:9" x14ac:dyDescent="0.25">
      <c r="A5" s="87"/>
      <c r="B5" s="86"/>
      <c r="C5" s="87"/>
      <c r="D5" s="87"/>
      <c r="E5" s="87"/>
      <c r="F5" s="87"/>
      <c r="G5" s="82"/>
      <c r="H5" s="88"/>
      <c r="I5" s="88"/>
    </row>
    <row r="6" spans="1:9" x14ac:dyDescent="0.25">
      <c r="A6" s="87" t="s">
        <v>545</v>
      </c>
      <c r="B6" s="87" t="s">
        <v>546</v>
      </c>
      <c r="C6" s="83"/>
      <c r="D6" s="83"/>
      <c r="E6" s="83"/>
      <c r="F6" s="83"/>
      <c r="G6" s="83"/>
      <c r="H6" s="88"/>
      <c r="I6" s="88"/>
    </row>
    <row r="7" spans="1:9" x14ac:dyDescent="0.25">
      <c r="A7" s="84">
        <v>1</v>
      </c>
      <c r="B7" s="115" t="s">
        <v>556</v>
      </c>
      <c r="C7" s="115"/>
      <c r="D7" s="115"/>
      <c r="E7" s="115"/>
      <c r="F7" s="115"/>
      <c r="G7" s="115"/>
      <c r="H7" s="115"/>
      <c r="I7" s="115"/>
    </row>
    <row r="8" spans="1:9" ht="24" customHeight="1" x14ac:dyDescent="0.25">
      <c r="A8" s="84">
        <v>2</v>
      </c>
      <c r="B8" s="115" t="s">
        <v>547</v>
      </c>
      <c r="C8" s="115"/>
      <c r="D8" s="115"/>
      <c r="E8" s="115"/>
      <c r="F8" s="115"/>
      <c r="G8" s="115"/>
      <c r="H8" s="115"/>
      <c r="I8" s="115"/>
    </row>
    <row r="9" spans="1:9" x14ac:dyDescent="0.25">
      <c r="A9" s="84">
        <v>3</v>
      </c>
      <c r="B9" s="116" t="s">
        <v>548</v>
      </c>
      <c r="C9" s="116"/>
      <c r="D9" s="116"/>
      <c r="E9" s="116"/>
      <c r="F9" s="116"/>
      <c r="G9" s="116"/>
      <c r="H9" s="116"/>
      <c r="I9" s="116"/>
    </row>
    <row r="10" spans="1:9" x14ac:dyDescent="0.25">
      <c r="A10" s="84">
        <v>4</v>
      </c>
      <c r="B10" s="116" t="s">
        <v>549</v>
      </c>
      <c r="C10" s="116"/>
      <c r="D10" s="116"/>
      <c r="E10" s="116"/>
      <c r="F10" s="116"/>
      <c r="G10" s="116"/>
      <c r="H10" s="116"/>
      <c r="I10" s="116"/>
    </row>
    <row r="11" spans="1:9" ht="36" customHeight="1" x14ac:dyDescent="0.25">
      <c r="A11" s="84">
        <v>5</v>
      </c>
      <c r="B11" s="117" t="s">
        <v>550</v>
      </c>
      <c r="C11" s="117"/>
      <c r="D11" s="117"/>
      <c r="E11" s="117"/>
      <c r="F11" s="117"/>
      <c r="G11" s="117"/>
      <c r="H11" s="117"/>
      <c r="I11" s="117"/>
    </row>
    <row r="12" spans="1:9" x14ac:dyDescent="0.25">
      <c r="A12" s="84">
        <v>6</v>
      </c>
      <c r="B12" s="116" t="s">
        <v>551</v>
      </c>
      <c r="C12" s="116"/>
      <c r="D12" s="116"/>
      <c r="E12" s="116"/>
      <c r="F12" s="116"/>
      <c r="G12" s="116"/>
      <c r="H12" s="116"/>
      <c r="I12" s="116"/>
    </row>
    <row r="13" spans="1:9" x14ac:dyDescent="0.25">
      <c r="A13" s="84">
        <v>7</v>
      </c>
      <c r="B13" s="116" t="s">
        <v>552</v>
      </c>
      <c r="C13" s="116"/>
      <c r="D13" s="116"/>
      <c r="E13" s="116"/>
      <c r="F13" s="116"/>
      <c r="G13" s="116"/>
      <c r="H13" s="116"/>
      <c r="I13" s="116"/>
    </row>
    <row r="14" spans="1:9" x14ac:dyDescent="0.25">
      <c r="A14" s="84">
        <v>8</v>
      </c>
      <c r="B14" s="116" t="s">
        <v>553</v>
      </c>
      <c r="C14" s="116"/>
      <c r="D14" s="116"/>
      <c r="E14" s="116"/>
      <c r="F14" s="116"/>
      <c r="G14" s="116"/>
      <c r="H14" s="116"/>
      <c r="I14" s="116"/>
    </row>
    <row r="15" spans="1:9" x14ac:dyDescent="0.25">
      <c r="A15" s="84">
        <v>9</v>
      </c>
      <c r="B15" s="116" t="s">
        <v>554</v>
      </c>
      <c r="C15" s="116"/>
      <c r="D15" s="116"/>
      <c r="E15" s="116"/>
      <c r="F15" s="116"/>
      <c r="G15" s="116"/>
      <c r="H15" s="116"/>
      <c r="I15" s="116"/>
    </row>
    <row r="16" spans="1:9" x14ac:dyDescent="0.25">
      <c r="A16" s="85"/>
      <c r="B16" s="85"/>
      <c r="C16" s="85"/>
      <c r="D16" s="85"/>
      <c r="E16" s="85"/>
      <c r="F16" s="85"/>
      <c r="G16" s="85"/>
      <c r="H16" s="85"/>
      <c r="I16" s="85"/>
    </row>
    <row r="17" spans="1:14" x14ac:dyDescent="0.25">
      <c r="A17" s="85"/>
      <c r="B17" s="85"/>
      <c r="C17" s="85"/>
      <c r="D17" s="85"/>
      <c r="E17" s="85"/>
      <c r="F17" s="85"/>
      <c r="G17" s="85"/>
      <c r="H17" s="85"/>
      <c r="I17" s="85"/>
    </row>
    <row r="18" spans="1:14" ht="45.75" customHeight="1" x14ac:dyDescent="0.25">
      <c r="A18" s="85"/>
      <c r="B18" s="114" t="s">
        <v>555</v>
      </c>
      <c r="C18" s="114"/>
      <c r="D18" s="114"/>
      <c r="E18" s="114"/>
      <c r="F18" s="114"/>
      <c r="G18" s="114"/>
      <c r="H18" s="114"/>
      <c r="I18" s="114"/>
      <c r="J18" s="89"/>
      <c r="K18" s="89"/>
      <c r="L18" s="89"/>
      <c r="M18" s="89"/>
      <c r="N18" s="89"/>
    </row>
    <row r="19" spans="1:14" x14ac:dyDescent="0.25">
      <c r="A19" s="85"/>
      <c r="B19" s="85"/>
      <c r="C19" s="85"/>
      <c r="D19" s="85"/>
      <c r="E19" s="85"/>
      <c r="F19" s="85"/>
      <c r="G19" s="85"/>
      <c r="H19" s="85"/>
      <c r="I19" s="85"/>
    </row>
    <row r="20" spans="1:14" x14ac:dyDescent="0.25">
      <c r="A20" s="85"/>
      <c r="B20" s="119" t="s">
        <v>561</v>
      </c>
      <c r="C20" s="119"/>
      <c r="D20" s="119"/>
      <c r="E20" s="119"/>
      <c r="F20" s="119"/>
      <c r="G20" s="119"/>
      <c r="H20" s="119"/>
      <c r="I20" s="85"/>
    </row>
    <row r="21" spans="1:14" x14ac:dyDescent="0.25">
      <c r="A21" s="85"/>
      <c r="B21" s="120" t="s">
        <v>562</v>
      </c>
      <c r="C21" s="120"/>
      <c r="D21" s="120"/>
      <c r="E21" s="120"/>
      <c r="F21" s="120"/>
      <c r="G21" s="120"/>
      <c r="H21" s="120"/>
      <c r="I21" s="85"/>
    </row>
    <row r="22" spans="1:14" ht="37.5" customHeight="1" x14ac:dyDescent="0.25">
      <c r="B22" s="118" t="s">
        <v>563</v>
      </c>
      <c r="C22" s="118"/>
      <c r="D22" s="118"/>
      <c r="E22" s="118"/>
      <c r="F22" s="118"/>
      <c r="G22" s="118"/>
      <c r="H22" s="118"/>
    </row>
    <row r="23" spans="1:14" ht="24.75" customHeight="1" x14ac:dyDescent="0.25">
      <c r="B23" s="118" t="s">
        <v>564</v>
      </c>
      <c r="C23" s="118"/>
      <c r="D23" s="118"/>
      <c r="E23" s="118"/>
      <c r="F23" s="118"/>
      <c r="G23" s="118"/>
      <c r="H23" s="118"/>
    </row>
    <row r="24" spans="1:14" ht="24.75" customHeight="1" x14ac:dyDescent="0.25">
      <c r="B24" s="118" t="s">
        <v>565</v>
      </c>
      <c r="C24" s="118"/>
      <c r="D24" s="118"/>
      <c r="E24" s="118"/>
      <c r="F24" s="118"/>
      <c r="G24" s="118"/>
      <c r="H24" s="118"/>
    </row>
    <row r="25" spans="1:14" ht="28.5" customHeight="1" x14ac:dyDescent="0.25">
      <c r="B25" s="118" t="s">
        <v>566</v>
      </c>
      <c r="C25" s="118"/>
      <c r="D25" s="118"/>
      <c r="E25" s="118"/>
      <c r="F25" s="118"/>
      <c r="G25" s="118"/>
      <c r="H25" s="118"/>
    </row>
  </sheetData>
  <sheetProtection algorithmName="SHA-512" hashValue="1Nlvbn4qBMYc+n9sScvvDYgTkBgAhbwLUEwVhdBCDyswqtm1JtZShUX8xOOvL6jjySSkTK0sCP0qXeo1JdUG1g==" saltValue="n9t7qSa26dDGzBX6HTdUgQ==" spinCount="100000" sheet="1" objects="1" scenarios="1"/>
  <mergeCells count="19">
    <mergeCell ref="B25:H25"/>
    <mergeCell ref="B20:H20"/>
    <mergeCell ref="B21:H21"/>
    <mergeCell ref="B22:H22"/>
    <mergeCell ref="B23:H23"/>
    <mergeCell ref="B24:H24"/>
    <mergeCell ref="G1:I1"/>
    <mergeCell ref="G2:I2"/>
    <mergeCell ref="G3:I3"/>
    <mergeCell ref="B18:I18"/>
    <mergeCell ref="B7:I7"/>
    <mergeCell ref="B8:I8"/>
    <mergeCell ref="B15:I15"/>
    <mergeCell ref="B14:I14"/>
    <mergeCell ref="B13:I13"/>
    <mergeCell ref="B12:I12"/>
    <mergeCell ref="B11:I11"/>
    <mergeCell ref="B10:I10"/>
    <mergeCell ref="B9:I9"/>
  </mergeCells>
  <pageMargins left="0.25" right="0.25" top="0.75" bottom="0.75" header="0.3" footer="0.3"/>
  <pageSetup orientation="landscape" r:id="rId1"/>
  <headerFooter>
    <oddFooter>&amp;L&amp;A&amp;C&amp;B Confidential&amp;B&amp;RPage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387E4-3C8E-40A8-8E50-2FEDFEE2CF71}">
  <dimension ref="A1:I24"/>
  <sheetViews>
    <sheetView workbookViewId="0">
      <pane ySplit="6" topLeftCell="A7" activePane="bottomLeft" state="frozen"/>
      <selection pane="bottomLeft" activeCell="I7" sqref="I7"/>
    </sheetView>
  </sheetViews>
  <sheetFormatPr defaultColWidth="9.140625" defaultRowHeight="15" x14ac:dyDescent="0.25"/>
  <cols>
    <col min="1" max="1" width="5.5703125" style="25" bestFit="1" customWidth="1"/>
    <col min="2" max="2" width="12.7109375" style="25" customWidth="1"/>
    <col min="3" max="3" width="17" style="25" customWidth="1"/>
    <col min="4" max="4" width="17.7109375" style="25" customWidth="1"/>
    <col min="5" max="5" width="19.5703125" style="25" bestFit="1" customWidth="1"/>
    <col min="6" max="6" width="19.42578125" style="25" bestFit="1" customWidth="1"/>
    <col min="7" max="7" width="23" style="25" bestFit="1" customWidth="1"/>
    <col min="8" max="16384" width="9.140625" style="25"/>
  </cols>
  <sheetData>
    <row r="1" spans="1:9" ht="15.75" thickBot="1" x14ac:dyDescent="0.3">
      <c r="F1" s="26" t="s">
        <v>15</v>
      </c>
      <c r="G1" s="122" t="str">
        <f>IFERROR(IF('1.0 Customer Service'!G1:I1="","",'1.0 Customer Service'!G1:I1),"")</f>
        <v/>
      </c>
      <c r="H1" s="122"/>
      <c r="I1" s="122"/>
    </row>
    <row r="2" spans="1:9" ht="15.75" thickBot="1" x14ac:dyDescent="0.3">
      <c r="E2" s="27" t="s">
        <v>541</v>
      </c>
      <c r="F2" s="26" t="s">
        <v>16</v>
      </c>
      <c r="G2" s="132" t="str">
        <f>IFERROR(IF('1.0 Customer Service'!G2:I2="","",'1.0 Customer Service'!G2:I2),"")</f>
        <v/>
      </c>
      <c r="H2" s="132"/>
      <c r="I2" s="132"/>
    </row>
    <row r="3" spans="1:9" ht="15.75" thickBot="1" x14ac:dyDescent="0.3">
      <c r="F3" s="26" t="s">
        <v>17</v>
      </c>
      <c r="G3" s="132" t="str">
        <f>IFERROR(IF('1.0 Customer Service'!G3:I3="","",'1.0 Customer Service'!G3:I3),"")</f>
        <v/>
      </c>
      <c r="H3" s="132"/>
      <c r="I3" s="132"/>
    </row>
    <row r="4" spans="1:9" ht="15.75" thickBot="1" x14ac:dyDescent="0.3"/>
    <row r="5" spans="1:9" x14ac:dyDescent="0.25">
      <c r="A5" s="124" t="s">
        <v>0</v>
      </c>
      <c r="B5" s="126" t="s">
        <v>12</v>
      </c>
      <c r="C5" s="123" t="s">
        <v>1</v>
      </c>
      <c r="D5" s="123"/>
      <c r="E5" s="123"/>
      <c r="F5" s="123"/>
      <c r="G5" s="69" t="s">
        <v>7</v>
      </c>
      <c r="H5" s="128" t="s">
        <v>13</v>
      </c>
      <c r="I5" s="130" t="s">
        <v>14</v>
      </c>
    </row>
    <row r="6" spans="1:9" ht="21" customHeight="1" thickBot="1" x14ac:dyDescent="0.3">
      <c r="A6" s="125"/>
      <c r="B6" s="127"/>
      <c r="C6" s="70">
        <v>1</v>
      </c>
      <c r="D6" s="70">
        <v>2</v>
      </c>
      <c r="E6" s="70">
        <v>3</v>
      </c>
      <c r="F6" s="70">
        <v>4</v>
      </c>
      <c r="G6" s="70">
        <v>5</v>
      </c>
      <c r="H6" s="129"/>
      <c r="I6" s="131"/>
    </row>
    <row r="7" spans="1:9" ht="158.25" thickBot="1" x14ac:dyDescent="0.3">
      <c r="A7" s="71">
        <v>9.1</v>
      </c>
      <c r="B7" s="72" t="s">
        <v>409</v>
      </c>
      <c r="C7" s="73" t="s">
        <v>425</v>
      </c>
      <c r="D7" s="73" t="s">
        <v>574</v>
      </c>
      <c r="E7" s="73" t="s">
        <v>426</v>
      </c>
      <c r="F7" s="73" t="s">
        <v>575</v>
      </c>
      <c r="G7" s="73" t="s">
        <v>576</v>
      </c>
      <c r="H7" s="2"/>
      <c r="I7" s="3"/>
    </row>
    <row r="8" spans="1:9" ht="169.5" thickBot="1" x14ac:dyDescent="0.3">
      <c r="A8" s="71">
        <v>9.1999999999999993</v>
      </c>
      <c r="B8" s="72" t="s">
        <v>410</v>
      </c>
      <c r="C8" s="73" t="s">
        <v>427</v>
      </c>
      <c r="D8" s="73" t="s">
        <v>428</v>
      </c>
      <c r="E8" s="73" t="s">
        <v>429</v>
      </c>
      <c r="F8" s="73" t="s">
        <v>430</v>
      </c>
      <c r="G8" s="73" t="s">
        <v>431</v>
      </c>
      <c r="H8" s="2"/>
      <c r="I8" s="3"/>
    </row>
    <row r="9" spans="1:9" ht="180.75" thickBot="1" x14ac:dyDescent="0.3">
      <c r="A9" s="71">
        <v>9.3000000000000007</v>
      </c>
      <c r="B9" s="72" t="s">
        <v>411</v>
      </c>
      <c r="C9" s="73" t="s">
        <v>432</v>
      </c>
      <c r="D9" s="73" t="s">
        <v>433</v>
      </c>
      <c r="E9" s="73" t="s">
        <v>434</v>
      </c>
      <c r="F9" s="73" t="s">
        <v>435</v>
      </c>
      <c r="G9" s="73" t="s">
        <v>436</v>
      </c>
      <c r="H9" s="2"/>
      <c r="I9" s="3"/>
    </row>
    <row r="10" spans="1:9" ht="169.5" thickBot="1" x14ac:dyDescent="0.3">
      <c r="A10" s="71">
        <v>9.4</v>
      </c>
      <c r="B10" s="72" t="s">
        <v>412</v>
      </c>
      <c r="C10" s="73" t="s">
        <v>437</v>
      </c>
      <c r="D10" s="73" t="s">
        <v>438</v>
      </c>
      <c r="E10" s="73" t="s">
        <v>439</v>
      </c>
      <c r="F10" s="73" t="s">
        <v>440</v>
      </c>
      <c r="G10" s="73" t="s">
        <v>441</v>
      </c>
      <c r="H10" s="2"/>
      <c r="I10" s="3"/>
    </row>
    <row r="11" spans="1:9" ht="135.75" thickBot="1" x14ac:dyDescent="0.3">
      <c r="A11" s="71">
        <v>9.5</v>
      </c>
      <c r="B11" s="72" t="s">
        <v>413</v>
      </c>
      <c r="C11" s="73" t="s">
        <v>442</v>
      </c>
      <c r="D11" s="73" t="s">
        <v>443</v>
      </c>
      <c r="E11" s="73" t="s">
        <v>444</v>
      </c>
      <c r="F11" s="73" t="s">
        <v>445</v>
      </c>
      <c r="G11" s="73" t="s">
        <v>446</v>
      </c>
      <c r="H11" s="2"/>
      <c r="I11" s="3"/>
    </row>
    <row r="12" spans="1:9" ht="169.5" thickBot="1" x14ac:dyDescent="0.3">
      <c r="A12" s="71">
        <v>9.6</v>
      </c>
      <c r="B12" s="72" t="s">
        <v>414</v>
      </c>
      <c r="C12" s="73" t="s">
        <v>447</v>
      </c>
      <c r="D12" s="73" t="s">
        <v>448</v>
      </c>
      <c r="E12" s="73" t="s">
        <v>449</v>
      </c>
      <c r="F12" s="73" t="s">
        <v>450</v>
      </c>
      <c r="G12" s="73" t="s">
        <v>451</v>
      </c>
      <c r="H12" s="2"/>
      <c r="I12" s="3"/>
    </row>
    <row r="13" spans="1:9" ht="135.75" thickBot="1" x14ac:dyDescent="0.3">
      <c r="A13" s="71">
        <v>9.6999999999999993</v>
      </c>
      <c r="B13" s="72" t="s">
        <v>415</v>
      </c>
      <c r="C13" s="74" t="s">
        <v>452</v>
      </c>
      <c r="D13" s="74" t="s">
        <v>453</v>
      </c>
      <c r="E13" s="74" t="s">
        <v>454</v>
      </c>
      <c r="F13" s="74" t="s">
        <v>455</v>
      </c>
      <c r="G13" s="73" t="s">
        <v>456</v>
      </c>
      <c r="H13" s="2"/>
      <c r="I13" s="3"/>
    </row>
    <row r="14" spans="1:9" ht="135.75" thickBot="1" x14ac:dyDescent="0.3">
      <c r="A14" s="71">
        <v>9.8000000000000007</v>
      </c>
      <c r="B14" s="72" t="s">
        <v>416</v>
      </c>
      <c r="C14" s="74" t="s">
        <v>457</v>
      </c>
      <c r="D14" s="74" t="s">
        <v>458</v>
      </c>
      <c r="E14" s="74" t="s">
        <v>459</v>
      </c>
      <c r="F14" s="74" t="s">
        <v>460</v>
      </c>
      <c r="G14" s="73" t="s">
        <v>461</v>
      </c>
      <c r="H14" s="2"/>
      <c r="I14" s="3"/>
    </row>
    <row r="15" spans="1:9" ht="68.25" thickBot="1" x14ac:dyDescent="0.3">
      <c r="A15" s="71">
        <v>9.9</v>
      </c>
      <c r="B15" s="72" t="s">
        <v>417</v>
      </c>
      <c r="C15" s="74" t="s">
        <v>462</v>
      </c>
      <c r="D15" s="74" t="s">
        <v>463</v>
      </c>
      <c r="E15" s="74" t="s">
        <v>464</v>
      </c>
      <c r="F15" s="74" t="s">
        <v>465</v>
      </c>
      <c r="G15" s="74" t="s">
        <v>466</v>
      </c>
      <c r="H15" s="2"/>
      <c r="I15" s="3"/>
    </row>
    <row r="16" spans="1:9" ht="158.25" thickBot="1" x14ac:dyDescent="0.3">
      <c r="A16" s="71">
        <v>9.1</v>
      </c>
      <c r="B16" s="72" t="s">
        <v>418</v>
      </c>
      <c r="C16" s="74" t="s">
        <v>467</v>
      </c>
      <c r="D16" s="74" t="s">
        <v>422</v>
      </c>
      <c r="E16" s="74" t="s">
        <v>423</v>
      </c>
      <c r="F16" s="74" t="s">
        <v>424</v>
      </c>
      <c r="G16" s="73" t="s">
        <v>468</v>
      </c>
      <c r="H16" s="2"/>
      <c r="I16" s="3"/>
    </row>
    <row r="17" spans="1:9" ht="57" thickBot="1" x14ac:dyDescent="0.3">
      <c r="A17" s="71">
        <v>9.11</v>
      </c>
      <c r="B17" s="72" t="s">
        <v>419</v>
      </c>
      <c r="C17" s="74" t="s">
        <v>469</v>
      </c>
      <c r="D17" s="74" t="s">
        <v>470</v>
      </c>
      <c r="E17" s="74" t="s">
        <v>471</v>
      </c>
      <c r="F17" s="74" t="s">
        <v>472</v>
      </c>
      <c r="G17" s="73" t="s">
        <v>473</v>
      </c>
      <c r="H17" s="2"/>
      <c r="I17" s="3"/>
    </row>
    <row r="18" spans="1:9" ht="124.5" thickBot="1" x14ac:dyDescent="0.3">
      <c r="A18" s="71">
        <v>9.1199999999999992</v>
      </c>
      <c r="B18" s="72" t="s">
        <v>420</v>
      </c>
      <c r="C18" s="74" t="s">
        <v>474</v>
      </c>
      <c r="D18" s="74" t="s">
        <v>475</v>
      </c>
      <c r="E18" s="74" t="s">
        <v>476</v>
      </c>
      <c r="F18" s="74" t="s">
        <v>477</v>
      </c>
      <c r="G18" s="73" t="s">
        <v>478</v>
      </c>
      <c r="H18" s="2"/>
      <c r="I18" s="3"/>
    </row>
    <row r="19" spans="1:9" ht="79.5" thickBot="1" x14ac:dyDescent="0.3">
      <c r="A19" s="71">
        <v>9.1300000000000008</v>
      </c>
      <c r="B19" s="72" t="s">
        <v>421</v>
      </c>
      <c r="C19" s="74" t="s">
        <v>479</v>
      </c>
      <c r="D19" s="74" t="s">
        <v>480</v>
      </c>
      <c r="E19" s="74" t="s">
        <v>481</v>
      </c>
      <c r="F19" s="74" t="s">
        <v>482</v>
      </c>
      <c r="G19" s="73" t="s">
        <v>483</v>
      </c>
      <c r="H19" s="2"/>
      <c r="I19" s="3"/>
    </row>
    <row r="20" spans="1:9" ht="15.75" thickBot="1" x14ac:dyDescent="0.3"/>
    <row r="21" spans="1:9" ht="15.75" thickBot="1" x14ac:dyDescent="0.3">
      <c r="G21" s="75" t="s">
        <v>57</v>
      </c>
      <c r="H21" s="78" t="str">
        <f>IF(SUMIF(H7:H19,"&lt;&gt;#N/A")=0,"",SUMIF(H7:H19,"&lt;&gt;#N/A"))</f>
        <v/>
      </c>
      <c r="I21" s="1" t="str">
        <f>IF(SUMIF(I7:I19,"&lt;&gt;#N/A")=0,"",SUMIF(I7:I19,"&lt;&gt;#N/A"))</f>
        <v/>
      </c>
    </row>
    <row r="23" spans="1:9" x14ac:dyDescent="0.25">
      <c r="A23" s="76"/>
      <c r="B23" s="77" t="e">
        <v>#N/A</v>
      </c>
      <c r="C23" s="77">
        <v>1</v>
      </c>
      <c r="D23" s="77">
        <v>2</v>
      </c>
      <c r="E23" s="77">
        <v>3</v>
      </c>
      <c r="F23" s="77">
        <v>4</v>
      </c>
      <c r="G23" s="77">
        <v>5</v>
      </c>
      <c r="H23" s="77"/>
    </row>
    <row r="24" spans="1:9" x14ac:dyDescent="0.25">
      <c r="B24" s="77"/>
      <c r="C24" s="77"/>
      <c r="D24" s="77"/>
      <c r="E24" s="77"/>
      <c r="F24" s="77"/>
      <c r="G24" s="77"/>
    </row>
  </sheetData>
  <sheetProtection algorithmName="SHA-512" hashValue="Q7gU3yWK89YUNu06JsDHGZ5fmgbDBYN7yTIty/3TBIFQDN0Rn5eC712JqM67RaqrJHn0jM1nzLNGVLAH5keTTw==" saltValue="PzAQzTlzOnOkUUvm3pDEJw==" spinCount="100000" sheet="1" objects="1" scenarios="1"/>
  <mergeCells count="8">
    <mergeCell ref="G1:I1"/>
    <mergeCell ref="G2:I2"/>
    <mergeCell ref="G3:I3"/>
    <mergeCell ref="A5:A6"/>
    <mergeCell ref="B5:B6"/>
    <mergeCell ref="C5:F5"/>
    <mergeCell ref="H5:H6"/>
    <mergeCell ref="I5:I6"/>
  </mergeCells>
  <dataValidations count="1">
    <dataValidation type="list" allowBlank="1" showInputMessage="1" showErrorMessage="1" sqref="H7:I19" xr:uid="{61B48F45-86D0-481E-82CD-18D7DA78B02C}">
      <formula1>$A$23:$G$23</formula1>
    </dataValidation>
  </dataValidations>
  <pageMargins left="0.25" right="0.25" top="0.75" bottom="0.75" header="0.3" footer="0.3"/>
  <pageSetup orientation="landscape" r:id="rId1"/>
  <headerFooter>
    <oddFooter>&amp;L&amp;A&amp;C&amp;B Confidential&amp;B&amp;RPage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A4902-C116-42C2-ABF6-F63CF9E62A63}">
  <dimension ref="A1:I17"/>
  <sheetViews>
    <sheetView workbookViewId="0">
      <pane ySplit="6" topLeftCell="A7" activePane="bottomLeft" state="frozen"/>
      <selection pane="bottomLeft" activeCell="A7" sqref="A7"/>
    </sheetView>
  </sheetViews>
  <sheetFormatPr defaultColWidth="9.140625" defaultRowHeight="15" x14ac:dyDescent="0.25"/>
  <cols>
    <col min="1" max="1" width="5.5703125" style="25" bestFit="1" customWidth="1"/>
    <col min="2" max="2" width="12.7109375" style="25" customWidth="1"/>
    <col min="3" max="3" width="17" style="25" customWidth="1"/>
    <col min="4" max="4" width="17.7109375" style="25" customWidth="1"/>
    <col min="5" max="5" width="19.5703125" style="25" bestFit="1" customWidth="1"/>
    <col min="6" max="6" width="19.42578125" style="25" bestFit="1" customWidth="1"/>
    <col min="7" max="7" width="23" style="25" bestFit="1" customWidth="1"/>
    <col min="8" max="16384" width="9.140625" style="25"/>
  </cols>
  <sheetData>
    <row r="1" spans="1:9" ht="15.75" thickBot="1" x14ac:dyDescent="0.3">
      <c r="F1" s="26" t="s">
        <v>15</v>
      </c>
      <c r="G1" s="122" t="str">
        <f>IFERROR(IF('1.0 Customer Service'!G1:I1="","",'1.0 Customer Service'!G1:I1),"")</f>
        <v/>
      </c>
      <c r="H1" s="122"/>
      <c r="I1" s="122"/>
    </row>
    <row r="2" spans="1:9" ht="15.75" thickBot="1" x14ac:dyDescent="0.3">
      <c r="E2" s="27" t="s">
        <v>541</v>
      </c>
      <c r="F2" s="26" t="s">
        <v>16</v>
      </c>
      <c r="G2" s="132" t="str">
        <f>IFERROR(IF('1.0 Customer Service'!G2:I2="","",'1.0 Customer Service'!G2:I2),"")</f>
        <v/>
      </c>
      <c r="H2" s="132"/>
      <c r="I2" s="132"/>
    </row>
    <row r="3" spans="1:9" ht="15.75" thickBot="1" x14ac:dyDescent="0.3">
      <c r="F3" s="26" t="s">
        <v>17</v>
      </c>
      <c r="G3" s="132" t="str">
        <f>IFERROR(IF('1.0 Customer Service'!G3:I3="","",'1.0 Customer Service'!G3:I3),"")</f>
        <v/>
      </c>
      <c r="H3" s="132"/>
      <c r="I3" s="132"/>
    </row>
    <row r="4" spans="1:9" ht="15.75" thickBot="1" x14ac:dyDescent="0.3"/>
    <row r="5" spans="1:9" x14ac:dyDescent="0.25">
      <c r="A5" s="124" t="s">
        <v>0</v>
      </c>
      <c r="B5" s="126" t="s">
        <v>12</v>
      </c>
      <c r="C5" s="123" t="s">
        <v>1</v>
      </c>
      <c r="D5" s="123"/>
      <c r="E5" s="123"/>
      <c r="F5" s="123"/>
      <c r="G5" s="69" t="s">
        <v>7</v>
      </c>
      <c r="H5" s="128" t="s">
        <v>13</v>
      </c>
      <c r="I5" s="130" t="s">
        <v>14</v>
      </c>
    </row>
    <row r="6" spans="1:9" ht="21" customHeight="1" thickBot="1" x14ac:dyDescent="0.3">
      <c r="A6" s="125"/>
      <c r="B6" s="127"/>
      <c r="C6" s="70">
        <v>1</v>
      </c>
      <c r="D6" s="70">
        <v>2</v>
      </c>
      <c r="E6" s="70">
        <v>3</v>
      </c>
      <c r="F6" s="70">
        <v>4</v>
      </c>
      <c r="G6" s="70">
        <v>5</v>
      </c>
      <c r="H6" s="129"/>
      <c r="I6" s="131"/>
    </row>
    <row r="7" spans="1:9" ht="169.5" thickBot="1" x14ac:dyDescent="0.3">
      <c r="A7" s="71">
        <v>10.1</v>
      </c>
      <c r="B7" s="72" t="s">
        <v>484</v>
      </c>
      <c r="C7" s="73" t="s">
        <v>491</v>
      </c>
      <c r="D7" s="73" t="s">
        <v>492</v>
      </c>
      <c r="E7" s="73" t="s">
        <v>493</v>
      </c>
      <c r="F7" s="73" t="s">
        <v>494</v>
      </c>
      <c r="G7" s="73" t="s">
        <v>495</v>
      </c>
      <c r="H7" s="2"/>
      <c r="I7" s="3"/>
    </row>
    <row r="8" spans="1:9" ht="169.5" thickBot="1" x14ac:dyDescent="0.3">
      <c r="A8" s="71">
        <v>10.199999999999999</v>
      </c>
      <c r="B8" s="72" t="s">
        <v>485</v>
      </c>
      <c r="C8" s="73" t="s">
        <v>496</v>
      </c>
      <c r="D8" s="73" t="s">
        <v>497</v>
      </c>
      <c r="E8" s="73" t="s">
        <v>498</v>
      </c>
      <c r="F8" s="73" t="s">
        <v>499</v>
      </c>
      <c r="G8" s="73" t="s">
        <v>500</v>
      </c>
      <c r="H8" s="2"/>
      <c r="I8" s="3"/>
    </row>
    <row r="9" spans="1:9" ht="113.25" thickBot="1" x14ac:dyDescent="0.3">
      <c r="A9" s="71">
        <v>10.3</v>
      </c>
      <c r="B9" s="72" t="s">
        <v>486</v>
      </c>
      <c r="C9" s="73" t="s">
        <v>501</v>
      </c>
      <c r="D9" s="73" t="s">
        <v>502</v>
      </c>
      <c r="E9" s="73" t="s">
        <v>503</v>
      </c>
      <c r="F9" s="73" t="s">
        <v>504</v>
      </c>
      <c r="G9" s="73" t="s">
        <v>505</v>
      </c>
      <c r="H9" s="2"/>
      <c r="I9" s="3"/>
    </row>
    <row r="10" spans="1:9" ht="180.75" thickBot="1" x14ac:dyDescent="0.3">
      <c r="A10" s="71">
        <v>10.4</v>
      </c>
      <c r="B10" s="72" t="s">
        <v>487</v>
      </c>
      <c r="C10" s="73" t="s">
        <v>506</v>
      </c>
      <c r="D10" s="73" t="s">
        <v>507</v>
      </c>
      <c r="E10" s="73" t="s">
        <v>508</v>
      </c>
      <c r="F10" s="73" t="s">
        <v>509</v>
      </c>
      <c r="G10" s="73" t="s">
        <v>510</v>
      </c>
      <c r="H10" s="2"/>
      <c r="I10" s="3"/>
    </row>
    <row r="11" spans="1:9" ht="124.5" thickBot="1" x14ac:dyDescent="0.3">
      <c r="A11" s="71">
        <v>10.5</v>
      </c>
      <c r="B11" s="72" t="s">
        <v>488</v>
      </c>
      <c r="C11" s="73" t="s">
        <v>511</v>
      </c>
      <c r="D11" s="73" t="s">
        <v>512</v>
      </c>
      <c r="E11" s="73" t="s">
        <v>513</v>
      </c>
      <c r="F11" s="73" t="s">
        <v>514</v>
      </c>
      <c r="G11" s="73" t="s">
        <v>515</v>
      </c>
      <c r="H11" s="2"/>
      <c r="I11" s="3"/>
    </row>
    <row r="12" spans="1:9" ht="147" thickBot="1" x14ac:dyDescent="0.3">
      <c r="A12" s="71">
        <v>10.6</v>
      </c>
      <c r="B12" s="72" t="s">
        <v>489</v>
      </c>
      <c r="C12" s="73" t="s">
        <v>516</v>
      </c>
      <c r="D12" s="73" t="s">
        <v>517</v>
      </c>
      <c r="E12" s="73" t="s">
        <v>518</v>
      </c>
      <c r="F12" s="73" t="s">
        <v>519</v>
      </c>
      <c r="G12" s="73" t="s">
        <v>520</v>
      </c>
      <c r="H12" s="2"/>
      <c r="I12" s="3"/>
    </row>
    <row r="13" spans="1:9" ht="113.25" thickBot="1" x14ac:dyDescent="0.3">
      <c r="A13" s="71">
        <v>10.7</v>
      </c>
      <c r="B13" s="72" t="s">
        <v>490</v>
      </c>
      <c r="C13" s="74" t="s">
        <v>521</v>
      </c>
      <c r="D13" s="74" t="s">
        <v>522</v>
      </c>
      <c r="E13" s="74" t="s">
        <v>523</v>
      </c>
      <c r="F13" s="74" t="s">
        <v>524</v>
      </c>
      <c r="G13" s="73" t="s">
        <v>525</v>
      </c>
      <c r="H13" s="2"/>
      <c r="I13" s="3"/>
    </row>
    <row r="14" spans="1:9" ht="15.75" thickBot="1" x14ac:dyDescent="0.3"/>
    <row r="15" spans="1:9" ht="15.75" thickBot="1" x14ac:dyDescent="0.3">
      <c r="G15" s="75" t="s">
        <v>57</v>
      </c>
      <c r="H15" s="78" t="str">
        <f>IF(SUMIF(H7:H13,"&lt;&gt;#N/A")=0,"",SUMIF(H7:H13,"&lt;&gt;#N/A"))</f>
        <v/>
      </c>
      <c r="I15" s="1" t="str">
        <f>IF(SUMIF(I7:I13,"&lt;&gt;#N/A")=0,"",SUMIF(I7:I13,"&lt;&gt;#N/A"))</f>
        <v/>
      </c>
    </row>
    <row r="17" spans="1:8" x14ac:dyDescent="0.25">
      <c r="A17" s="76"/>
      <c r="B17" s="77" t="e">
        <v>#N/A</v>
      </c>
      <c r="C17" s="77">
        <v>1</v>
      </c>
      <c r="D17" s="77">
        <v>2</v>
      </c>
      <c r="E17" s="77">
        <v>3</v>
      </c>
      <c r="F17" s="77">
        <v>4</v>
      </c>
      <c r="G17" s="77">
        <v>5</v>
      </c>
      <c r="H17" s="77"/>
    </row>
  </sheetData>
  <sheetProtection algorithmName="SHA-512" hashValue="TnLmT/rgAfo1zk+BRhktbxTStJd53qKRmDz8k0kvtVeeSNDHqMQaGFbvIwzeMzi7LTrJOYSUOOdH2WlafOYEHQ==" saltValue="Qw5BjthMVfvz5HF7BDHWTA==" spinCount="100000" sheet="1" objects="1" scenarios="1"/>
  <mergeCells count="8">
    <mergeCell ref="G1:I1"/>
    <mergeCell ref="G2:I2"/>
    <mergeCell ref="G3:I3"/>
    <mergeCell ref="A5:A6"/>
    <mergeCell ref="B5:B6"/>
    <mergeCell ref="C5:F5"/>
    <mergeCell ref="H5:H6"/>
    <mergeCell ref="I5:I6"/>
  </mergeCells>
  <dataValidations count="1">
    <dataValidation type="list" allowBlank="1" showInputMessage="1" showErrorMessage="1" sqref="H7:I13" xr:uid="{C57EE5F4-8219-430E-BB0E-8B93DE3DFFE0}">
      <formula1>$A$17:$G$17</formula1>
    </dataValidation>
  </dataValidations>
  <pageMargins left="0.25" right="0.25" top="0.75" bottom="0.75" header="0.3" footer="0.3"/>
  <pageSetup orientation="landscape" r:id="rId1"/>
  <headerFooter>
    <oddFooter>&amp;L&amp;A&amp;C&amp;B Confidential&amp;B&amp;RPage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743B2-2787-4173-94CD-4268B1456E90}">
  <dimension ref="A1:I52"/>
  <sheetViews>
    <sheetView workbookViewId="0">
      <pane ySplit="4" topLeftCell="A5" activePane="bottomLeft" state="frozen"/>
      <selection pane="bottomLeft" activeCell="A5" sqref="A5"/>
    </sheetView>
  </sheetViews>
  <sheetFormatPr defaultColWidth="9.140625" defaultRowHeight="15" x14ac:dyDescent="0.25"/>
  <cols>
    <col min="1" max="1" width="5.5703125" style="25" bestFit="1" customWidth="1"/>
    <col min="2" max="2" width="12.7109375" style="25" customWidth="1"/>
    <col min="3" max="3" width="17" style="25" customWidth="1"/>
    <col min="4" max="4" width="17.7109375" style="25" customWidth="1"/>
    <col min="5" max="5" width="19.5703125" style="25" bestFit="1" customWidth="1"/>
    <col min="6" max="6" width="19.42578125" style="25" bestFit="1" customWidth="1"/>
    <col min="7" max="7" width="23" style="25" bestFit="1" customWidth="1"/>
    <col min="8" max="16384" width="9.140625" style="25"/>
  </cols>
  <sheetData>
    <row r="1" spans="1:9" ht="15.75" thickBot="1" x14ac:dyDescent="0.3">
      <c r="F1" s="26" t="s">
        <v>15</v>
      </c>
      <c r="G1" s="122" t="str">
        <f>IFERROR(IF('1.0 Customer Service'!G1:I1="","",'1.0 Customer Service'!G1:I1),"")</f>
        <v/>
      </c>
      <c r="H1" s="122"/>
      <c r="I1" s="122"/>
    </row>
    <row r="2" spans="1:9" ht="15.75" thickBot="1" x14ac:dyDescent="0.3">
      <c r="E2" s="27" t="s">
        <v>541</v>
      </c>
      <c r="F2" s="26" t="s">
        <v>16</v>
      </c>
      <c r="G2" s="132" t="str">
        <f>IFERROR(IF('1.0 Customer Service'!G2:I2="","",'1.0 Customer Service'!G2:I2),"")</f>
        <v/>
      </c>
      <c r="H2" s="132"/>
      <c r="I2" s="132"/>
    </row>
    <row r="3" spans="1:9" ht="15.75" thickBot="1" x14ac:dyDescent="0.3">
      <c r="F3" s="26" t="s">
        <v>17</v>
      </c>
      <c r="G3" s="132" t="str">
        <f>IFERROR(IF('1.0 Customer Service'!G3:I3="","",'1.0 Customer Service'!G3:I3),"")</f>
        <v/>
      </c>
      <c r="H3" s="132"/>
      <c r="I3" s="132"/>
    </row>
    <row r="4" spans="1:9" ht="15.75" thickBot="1" x14ac:dyDescent="0.3"/>
    <row r="5" spans="1:9" s="33" customFormat="1" ht="15.75" customHeight="1" thickBot="1" x14ac:dyDescent="0.3">
      <c r="A5" s="67">
        <v>11.1</v>
      </c>
      <c r="B5" s="142" t="s">
        <v>526</v>
      </c>
      <c r="C5" s="143"/>
      <c r="D5" s="143"/>
      <c r="E5" s="143"/>
      <c r="F5" s="143"/>
      <c r="G5" s="143"/>
      <c r="H5" s="143"/>
      <c r="I5" s="144"/>
    </row>
    <row r="6" spans="1:9" x14ac:dyDescent="0.25">
      <c r="A6" s="133"/>
      <c r="B6" s="134"/>
      <c r="C6" s="134"/>
      <c r="D6" s="134"/>
      <c r="E6" s="134"/>
      <c r="F6" s="134"/>
      <c r="G6" s="134"/>
      <c r="H6" s="134"/>
      <c r="I6" s="135"/>
    </row>
    <row r="7" spans="1:9" x14ac:dyDescent="0.25">
      <c r="A7" s="136"/>
      <c r="B7" s="137"/>
      <c r="C7" s="137"/>
      <c r="D7" s="137"/>
      <c r="E7" s="137"/>
      <c r="F7" s="137"/>
      <c r="G7" s="137"/>
      <c r="H7" s="137"/>
      <c r="I7" s="138"/>
    </row>
    <row r="8" spans="1:9" x14ac:dyDescent="0.25">
      <c r="A8" s="136"/>
      <c r="B8" s="137"/>
      <c r="C8" s="137"/>
      <c r="D8" s="137"/>
      <c r="E8" s="137"/>
      <c r="F8" s="137"/>
      <c r="G8" s="137"/>
      <c r="H8" s="137"/>
      <c r="I8" s="138"/>
    </row>
    <row r="9" spans="1:9" x14ac:dyDescent="0.25">
      <c r="A9" s="136"/>
      <c r="B9" s="137"/>
      <c r="C9" s="137"/>
      <c r="D9" s="137"/>
      <c r="E9" s="137"/>
      <c r="F9" s="137"/>
      <c r="G9" s="137"/>
      <c r="H9" s="137"/>
      <c r="I9" s="138"/>
    </row>
    <row r="10" spans="1:9" ht="15.75" thickBot="1" x14ac:dyDescent="0.3">
      <c r="A10" s="139"/>
      <c r="B10" s="140"/>
      <c r="C10" s="140"/>
      <c r="D10" s="140"/>
      <c r="E10" s="140"/>
      <c r="F10" s="140"/>
      <c r="G10" s="140"/>
      <c r="H10" s="140"/>
      <c r="I10" s="141"/>
    </row>
    <row r="11" spans="1:9" ht="15.75" thickBot="1" x14ac:dyDescent="0.3">
      <c r="A11" s="67">
        <v>11.2</v>
      </c>
      <c r="B11" s="145" t="s">
        <v>527</v>
      </c>
      <c r="C11" s="146"/>
      <c r="D11" s="146"/>
      <c r="E11" s="146"/>
      <c r="F11" s="146"/>
      <c r="G11" s="146"/>
      <c r="H11" s="146"/>
      <c r="I11" s="147"/>
    </row>
    <row r="12" spans="1:9" x14ac:dyDescent="0.25">
      <c r="A12" s="133"/>
      <c r="B12" s="134"/>
      <c r="C12" s="134"/>
      <c r="D12" s="134"/>
      <c r="E12" s="134"/>
      <c r="F12" s="134"/>
      <c r="G12" s="134"/>
      <c r="H12" s="134"/>
      <c r="I12" s="135"/>
    </row>
    <row r="13" spans="1:9" x14ac:dyDescent="0.25">
      <c r="A13" s="136"/>
      <c r="B13" s="137"/>
      <c r="C13" s="137"/>
      <c r="D13" s="137"/>
      <c r="E13" s="137"/>
      <c r="F13" s="137"/>
      <c r="G13" s="137"/>
      <c r="H13" s="137"/>
      <c r="I13" s="138"/>
    </row>
    <row r="14" spans="1:9" x14ac:dyDescent="0.25">
      <c r="A14" s="136"/>
      <c r="B14" s="137"/>
      <c r="C14" s="137"/>
      <c r="D14" s="137"/>
      <c r="E14" s="137"/>
      <c r="F14" s="137"/>
      <c r="G14" s="137"/>
      <c r="H14" s="137"/>
      <c r="I14" s="138"/>
    </row>
    <row r="15" spans="1:9" x14ac:dyDescent="0.25">
      <c r="A15" s="136"/>
      <c r="B15" s="137"/>
      <c r="C15" s="137"/>
      <c r="D15" s="137"/>
      <c r="E15" s="137"/>
      <c r="F15" s="137"/>
      <c r="G15" s="137"/>
      <c r="H15" s="137"/>
      <c r="I15" s="138"/>
    </row>
    <row r="16" spans="1:9" ht="15.75" thickBot="1" x14ac:dyDescent="0.3">
      <c r="A16" s="139"/>
      <c r="B16" s="140"/>
      <c r="C16" s="140"/>
      <c r="D16" s="140"/>
      <c r="E16" s="140"/>
      <c r="F16" s="140"/>
      <c r="G16" s="140"/>
      <c r="H16" s="140"/>
      <c r="I16" s="141"/>
    </row>
    <row r="17" spans="1:9" ht="15.75" thickBot="1" x14ac:dyDescent="0.3">
      <c r="A17" s="67">
        <v>11.3</v>
      </c>
      <c r="B17" s="145" t="s">
        <v>528</v>
      </c>
      <c r="C17" s="146"/>
      <c r="D17" s="146"/>
      <c r="E17" s="146"/>
      <c r="F17" s="146"/>
      <c r="G17" s="146"/>
      <c r="H17" s="146"/>
      <c r="I17" s="147"/>
    </row>
    <row r="18" spans="1:9" x14ac:dyDescent="0.25">
      <c r="A18" s="133"/>
      <c r="B18" s="134"/>
      <c r="C18" s="134"/>
      <c r="D18" s="134"/>
      <c r="E18" s="134"/>
      <c r="F18" s="134"/>
      <c r="G18" s="134"/>
      <c r="H18" s="134"/>
      <c r="I18" s="135"/>
    </row>
    <row r="19" spans="1:9" x14ac:dyDescent="0.25">
      <c r="A19" s="136"/>
      <c r="B19" s="137"/>
      <c r="C19" s="137"/>
      <c r="D19" s="137"/>
      <c r="E19" s="137"/>
      <c r="F19" s="137"/>
      <c r="G19" s="137"/>
      <c r="H19" s="137"/>
      <c r="I19" s="138"/>
    </row>
    <row r="20" spans="1:9" x14ac:dyDescent="0.25">
      <c r="A20" s="136"/>
      <c r="B20" s="137"/>
      <c r="C20" s="137"/>
      <c r="D20" s="137"/>
      <c r="E20" s="137"/>
      <c r="F20" s="137"/>
      <c r="G20" s="137"/>
      <c r="H20" s="137"/>
      <c r="I20" s="138"/>
    </row>
    <row r="21" spans="1:9" x14ac:dyDescent="0.25">
      <c r="A21" s="136"/>
      <c r="B21" s="137"/>
      <c r="C21" s="137"/>
      <c r="D21" s="137"/>
      <c r="E21" s="137"/>
      <c r="F21" s="137"/>
      <c r="G21" s="137"/>
      <c r="H21" s="137"/>
      <c r="I21" s="138"/>
    </row>
    <row r="22" spans="1:9" ht="15.75" thickBot="1" x14ac:dyDescent="0.3">
      <c r="A22" s="139"/>
      <c r="B22" s="140"/>
      <c r="C22" s="140"/>
      <c r="D22" s="140"/>
      <c r="E22" s="140"/>
      <c r="F22" s="140"/>
      <c r="G22" s="140"/>
      <c r="H22" s="140"/>
      <c r="I22" s="141"/>
    </row>
    <row r="23" spans="1:9" ht="15.75" thickBot="1" x14ac:dyDescent="0.3">
      <c r="A23" s="67">
        <v>11.4</v>
      </c>
      <c r="B23" s="142" t="s">
        <v>529</v>
      </c>
      <c r="C23" s="143"/>
      <c r="D23" s="143"/>
      <c r="E23" s="143"/>
      <c r="F23" s="143"/>
      <c r="G23" s="143"/>
      <c r="H23" s="143"/>
      <c r="I23" s="144"/>
    </row>
    <row r="24" spans="1:9" x14ac:dyDescent="0.25">
      <c r="A24" s="133"/>
      <c r="B24" s="134"/>
      <c r="C24" s="134"/>
      <c r="D24" s="134"/>
      <c r="E24" s="134"/>
      <c r="F24" s="134"/>
      <c r="G24" s="134"/>
      <c r="H24" s="134"/>
      <c r="I24" s="135"/>
    </row>
    <row r="25" spans="1:9" x14ac:dyDescent="0.25">
      <c r="A25" s="136"/>
      <c r="B25" s="137"/>
      <c r="C25" s="137"/>
      <c r="D25" s="137"/>
      <c r="E25" s="137"/>
      <c r="F25" s="137"/>
      <c r="G25" s="137"/>
      <c r="H25" s="137"/>
      <c r="I25" s="138"/>
    </row>
    <row r="26" spans="1:9" x14ac:dyDescent="0.25">
      <c r="A26" s="136"/>
      <c r="B26" s="137"/>
      <c r="C26" s="137"/>
      <c r="D26" s="137"/>
      <c r="E26" s="137"/>
      <c r="F26" s="137"/>
      <c r="G26" s="137"/>
      <c r="H26" s="137"/>
      <c r="I26" s="138"/>
    </row>
    <row r="27" spans="1:9" x14ac:dyDescent="0.25">
      <c r="A27" s="136"/>
      <c r="B27" s="137"/>
      <c r="C27" s="137"/>
      <c r="D27" s="137"/>
      <c r="E27" s="137"/>
      <c r="F27" s="137"/>
      <c r="G27" s="137"/>
      <c r="H27" s="137"/>
      <c r="I27" s="138"/>
    </row>
    <row r="28" spans="1:9" ht="15.75" thickBot="1" x14ac:dyDescent="0.3">
      <c r="A28" s="139"/>
      <c r="B28" s="140"/>
      <c r="C28" s="140"/>
      <c r="D28" s="140"/>
      <c r="E28" s="140"/>
      <c r="F28" s="140"/>
      <c r="G28" s="140"/>
      <c r="H28" s="140"/>
      <c r="I28" s="141"/>
    </row>
    <row r="34" spans="1:9" ht="15.75" thickBot="1" x14ac:dyDescent="0.3"/>
    <row r="35" spans="1:9" ht="15.75" thickBot="1" x14ac:dyDescent="0.3">
      <c r="A35" s="68">
        <v>11.5</v>
      </c>
      <c r="B35" s="142" t="s">
        <v>530</v>
      </c>
      <c r="C35" s="143"/>
      <c r="D35" s="143"/>
      <c r="E35" s="143"/>
      <c r="F35" s="143"/>
      <c r="G35" s="143"/>
      <c r="H35" s="143"/>
      <c r="I35" s="144"/>
    </row>
    <row r="36" spans="1:9" x14ac:dyDescent="0.25">
      <c r="A36" s="133"/>
      <c r="B36" s="134"/>
      <c r="C36" s="134"/>
      <c r="D36" s="134"/>
      <c r="E36" s="134"/>
      <c r="F36" s="134"/>
      <c r="G36" s="134"/>
      <c r="H36" s="134"/>
      <c r="I36" s="135"/>
    </row>
    <row r="37" spans="1:9" x14ac:dyDescent="0.25">
      <c r="A37" s="136"/>
      <c r="B37" s="137"/>
      <c r="C37" s="137"/>
      <c r="D37" s="137"/>
      <c r="E37" s="137"/>
      <c r="F37" s="137"/>
      <c r="G37" s="137"/>
      <c r="H37" s="137"/>
      <c r="I37" s="138"/>
    </row>
    <row r="38" spans="1:9" x14ac:dyDescent="0.25">
      <c r="A38" s="136"/>
      <c r="B38" s="137"/>
      <c r="C38" s="137"/>
      <c r="D38" s="137"/>
      <c r="E38" s="137"/>
      <c r="F38" s="137"/>
      <c r="G38" s="137"/>
      <c r="H38" s="137"/>
      <c r="I38" s="138"/>
    </row>
    <row r="39" spans="1:9" x14ac:dyDescent="0.25">
      <c r="A39" s="136"/>
      <c r="B39" s="137"/>
      <c r="C39" s="137"/>
      <c r="D39" s="137"/>
      <c r="E39" s="137"/>
      <c r="F39" s="137"/>
      <c r="G39" s="137"/>
      <c r="H39" s="137"/>
      <c r="I39" s="138"/>
    </row>
    <row r="40" spans="1:9" ht="15.75" thickBot="1" x14ac:dyDescent="0.3">
      <c r="A40" s="139"/>
      <c r="B40" s="140"/>
      <c r="C40" s="140"/>
      <c r="D40" s="140"/>
      <c r="E40" s="140"/>
      <c r="F40" s="140"/>
      <c r="G40" s="140"/>
      <c r="H40" s="140"/>
      <c r="I40" s="141"/>
    </row>
    <row r="41" spans="1:9" ht="27.75" customHeight="1" thickBot="1" x14ac:dyDescent="0.3">
      <c r="A41" s="68">
        <v>11.6</v>
      </c>
      <c r="B41" s="142" t="s">
        <v>531</v>
      </c>
      <c r="C41" s="143"/>
      <c r="D41" s="143"/>
      <c r="E41" s="143"/>
      <c r="F41" s="143"/>
      <c r="G41" s="143"/>
      <c r="H41" s="143"/>
      <c r="I41" s="144"/>
    </row>
    <row r="42" spans="1:9" x14ac:dyDescent="0.25">
      <c r="A42" s="133"/>
      <c r="B42" s="134"/>
      <c r="C42" s="134"/>
      <c r="D42" s="134"/>
      <c r="E42" s="134"/>
      <c r="F42" s="134"/>
      <c r="G42" s="134"/>
      <c r="H42" s="134"/>
      <c r="I42" s="135"/>
    </row>
    <row r="43" spans="1:9" x14ac:dyDescent="0.25">
      <c r="A43" s="136"/>
      <c r="B43" s="137"/>
      <c r="C43" s="137"/>
      <c r="D43" s="137"/>
      <c r="E43" s="137"/>
      <c r="F43" s="137"/>
      <c r="G43" s="137"/>
      <c r="H43" s="137"/>
      <c r="I43" s="138"/>
    </row>
    <row r="44" spans="1:9" x14ac:dyDescent="0.25">
      <c r="A44" s="136"/>
      <c r="B44" s="137"/>
      <c r="C44" s="137"/>
      <c r="D44" s="137"/>
      <c r="E44" s="137"/>
      <c r="F44" s="137"/>
      <c r="G44" s="137"/>
      <c r="H44" s="137"/>
      <c r="I44" s="138"/>
    </row>
    <row r="45" spans="1:9" x14ac:dyDescent="0.25">
      <c r="A45" s="136"/>
      <c r="B45" s="137"/>
      <c r="C45" s="137"/>
      <c r="D45" s="137"/>
      <c r="E45" s="137"/>
      <c r="F45" s="137"/>
      <c r="G45" s="137"/>
      <c r="H45" s="137"/>
      <c r="I45" s="138"/>
    </row>
    <row r="46" spans="1:9" ht="15.75" thickBot="1" x14ac:dyDescent="0.3">
      <c r="A46" s="139"/>
      <c r="B46" s="140"/>
      <c r="C46" s="140"/>
      <c r="D46" s="140"/>
      <c r="E46" s="140"/>
      <c r="F46" s="140"/>
      <c r="G46" s="140"/>
      <c r="H46" s="140"/>
      <c r="I46" s="141"/>
    </row>
    <row r="47" spans="1:9" ht="15.75" thickBot="1" x14ac:dyDescent="0.3">
      <c r="A47" s="68">
        <v>11.7</v>
      </c>
      <c r="B47" s="145" t="s">
        <v>532</v>
      </c>
      <c r="C47" s="146"/>
      <c r="D47" s="146"/>
      <c r="E47" s="146"/>
      <c r="F47" s="146"/>
      <c r="G47" s="146"/>
      <c r="H47" s="146"/>
      <c r="I47" s="147"/>
    </row>
    <row r="48" spans="1:9" x14ac:dyDescent="0.25">
      <c r="A48" s="133"/>
      <c r="B48" s="134"/>
      <c r="C48" s="134"/>
      <c r="D48" s="134"/>
      <c r="E48" s="134"/>
      <c r="F48" s="134"/>
      <c r="G48" s="134"/>
      <c r="H48" s="134"/>
      <c r="I48" s="135"/>
    </row>
    <row r="49" spans="1:9" x14ac:dyDescent="0.25">
      <c r="A49" s="136"/>
      <c r="B49" s="137"/>
      <c r="C49" s="137"/>
      <c r="D49" s="137"/>
      <c r="E49" s="137"/>
      <c r="F49" s="137"/>
      <c r="G49" s="137"/>
      <c r="H49" s="137"/>
      <c r="I49" s="138"/>
    </row>
    <row r="50" spans="1:9" x14ac:dyDescent="0.25">
      <c r="A50" s="136"/>
      <c r="B50" s="137"/>
      <c r="C50" s="137"/>
      <c r="D50" s="137"/>
      <c r="E50" s="137"/>
      <c r="F50" s="137"/>
      <c r="G50" s="137"/>
      <c r="H50" s="137"/>
      <c r="I50" s="138"/>
    </row>
    <row r="51" spans="1:9" x14ac:dyDescent="0.25">
      <c r="A51" s="136"/>
      <c r="B51" s="137"/>
      <c r="C51" s="137"/>
      <c r="D51" s="137"/>
      <c r="E51" s="137"/>
      <c r="F51" s="137"/>
      <c r="G51" s="137"/>
      <c r="H51" s="137"/>
      <c r="I51" s="138"/>
    </row>
    <row r="52" spans="1:9" ht="15.75" thickBot="1" x14ac:dyDescent="0.3">
      <c r="A52" s="139"/>
      <c r="B52" s="140"/>
      <c r="C52" s="140"/>
      <c r="D52" s="140"/>
      <c r="E52" s="140"/>
      <c r="F52" s="140"/>
      <c r="G52" s="140"/>
      <c r="H52" s="140"/>
      <c r="I52" s="141"/>
    </row>
  </sheetData>
  <sheetProtection algorithmName="SHA-512" hashValue="PEvGHe+kDzg72EwzpdZMUrASF+d1iGehm9sgoFYR+UYTZidO8bC99hCG3abjJaWgsK44qwxGjg4NOEVMswG10A==" saltValue="4JZO3PmiLJ8jSdZleuJQcg==" spinCount="100000" sheet="1" objects="1" scenarios="1"/>
  <mergeCells count="17">
    <mergeCell ref="A42:I46"/>
    <mergeCell ref="B47:I47"/>
    <mergeCell ref="A48:I52"/>
    <mergeCell ref="B23:I23"/>
    <mergeCell ref="A24:I28"/>
    <mergeCell ref="B35:I35"/>
    <mergeCell ref="A36:I40"/>
    <mergeCell ref="B41:I41"/>
    <mergeCell ref="A18:I22"/>
    <mergeCell ref="G1:I1"/>
    <mergeCell ref="G2:I2"/>
    <mergeCell ref="G3:I3"/>
    <mergeCell ref="A6:I10"/>
    <mergeCell ref="B5:I5"/>
    <mergeCell ref="B11:I11"/>
    <mergeCell ref="A12:I16"/>
    <mergeCell ref="B17:I17"/>
  </mergeCells>
  <pageMargins left="0.25" right="0.25" top="0.75" bottom="0.75" header="0.3" footer="0.3"/>
  <pageSetup orientation="landscape" r:id="rId1"/>
  <headerFooter>
    <oddFooter>&amp;L&amp;A&amp;C&amp;B Confidential&amp;B&amp;RPage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A3E84-D47C-4DCE-933C-430BE373D111}">
  <dimension ref="A1:L114"/>
  <sheetViews>
    <sheetView workbookViewId="0">
      <pane ySplit="5" topLeftCell="A6" activePane="bottomLeft" state="frozen"/>
      <selection pane="bottomLeft" activeCell="A6" sqref="A6"/>
    </sheetView>
  </sheetViews>
  <sheetFormatPr defaultColWidth="9.140625" defaultRowHeight="15" outlineLevelRow="1" x14ac:dyDescent="0.25"/>
  <cols>
    <col min="1" max="1" width="6.7109375" style="25" bestFit="1" customWidth="1"/>
    <col min="2" max="2" width="80" style="25" bestFit="1" customWidth="1"/>
    <col min="3" max="3" width="13.85546875" style="25" bestFit="1" customWidth="1"/>
    <col min="4" max="4" width="12.42578125" style="25" bestFit="1" customWidth="1"/>
    <col min="5" max="5" width="11.5703125" style="15" bestFit="1" customWidth="1"/>
    <col min="6" max="7" width="7.5703125" style="25" customWidth="1"/>
    <col min="8" max="8" width="12.42578125" style="25" bestFit="1" customWidth="1"/>
    <col min="9" max="9" width="12.140625" style="25" bestFit="1" customWidth="1"/>
    <col min="10" max="10" width="7" style="25" bestFit="1" customWidth="1"/>
    <col min="11" max="11" width="7.140625" style="25" customWidth="1"/>
    <col min="12" max="16384" width="9.140625" style="25"/>
  </cols>
  <sheetData>
    <row r="1" spans="1:12" ht="15.75" thickBot="1" x14ac:dyDescent="0.3">
      <c r="F1" s="26" t="s">
        <v>15</v>
      </c>
      <c r="G1" s="148" t="str">
        <f>IFERROR(IF('1.0 Customer Service'!G1:I1="","",'1.0 Customer Service'!G1:I1),"")</f>
        <v/>
      </c>
      <c r="H1" s="148"/>
      <c r="I1" s="148"/>
    </row>
    <row r="2" spans="1:12" ht="15.75" thickBot="1" x14ac:dyDescent="0.3">
      <c r="F2" s="26" t="s">
        <v>16</v>
      </c>
      <c r="G2" s="149" t="str">
        <f>IFERROR(IF('1.0 Customer Service'!G2:I2="","",'1.0 Customer Service'!G2:I2),"")</f>
        <v/>
      </c>
      <c r="H2" s="149"/>
      <c r="I2" s="149"/>
    </row>
    <row r="3" spans="1:12" ht="15.75" thickBot="1" x14ac:dyDescent="0.3">
      <c r="F3" s="26" t="s">
        <v>17</v>
      </c>
      <c r="G3" s="149" t="str">
        <f>IFERROR(IF('1.0 Customer Service'!G3:I3="","",'1.0 Customer Service'!G3:I3),"")</f>
        <v/>
      </c>
      <c r="H3" s="149"/>
      <c r="I3" s="149"/>
    </row>
    <row r="4" spans="1:12" ht="15.75" thickBot="1" x14ac:dyDescent="0.3">
      <c r="C4" s="27" t="s">
        <v>541</v>
      </c>
    </row>
    <row r="5" spans="1:12" s="33" customFormat="1" ht="26.25" thickBot="1" x14ac:dyDescent="0.3">
      <c r="A5" s="28" t="s">
        <v>533</v>
      </c>
      <c r="B5" s="29" t="s">
        <v>534</v>
      </c>
      <c r="C5" s="30" t="s">
        <v>535</v>
      </c>
      <c r="D5" s="65" t="s">
        <v>536</v>
      </c>
      <c r="E5" s="31" t="s">
        <v>538</v>
      </c>
      <c r="F5" s="31" t="s">
        <v>539</v>
      </c>
      <c r="G5" s="66" t="s">
        <v>544</v>
      </c>
      <c r="H5" s="65" t="s">
        <v>537</v>
      </c>
      <c r="I5" s="49" t="s">
        <v>538</v>
      </c>
      <c r="J5" s="31" t="s">
        <v>539</v>
      </c>
      <c r="K5" s="66" t="s">
        <v>544</v>
      </c>
      <c r="L5" s="32"/>
    </row>
    <row r="6" spans="1:12" x14ac:dyDescent="0.25">
      <c r="A6" s="34">
        <v>1</v>
      </c>
      <c r="B6" s="23" t="str">
        <f ca="1">MID(CELL("filename",'1.0 Customer Service'!A1),FIND("]",CELL("filename",'1.0 Customer Service'!A1))+1,255)</f>
        <v>1.0 Customer Service</v>
      </c>
      <c r="C6" s="4">
        <v>2</v>
      </c>
      <c r="D6" s="17" t="str">
        <f>IF(SUMIF(D7:D8,"&lt;&gt;#N/A")=0,"",SUMIF(D7:D8,"&lt;&gt;#N/A"))</f>
        <v/>
      </c>
      <c r="E6" s="4">
        <f>C6*5</f>
        <v>10</v>
      </c>
      <c r="F6" s="7" t="str">
        <f>IFERROR(D6/E6,"")</f>
        <v/>
      </c>
      <c r="G6" s="52" t="str">
        <f>IF(COUNTIF(D7:D8,"#N/A")=0,"",COUNTIF(D7:D8,"#N/A"))</f>
        <v/>
      </c>
      <c r="H6" s="17" t="str">
        <f>IF(SUMIF(H7:H8,"&lt;&gt;#N/A")=0,"",SUMIF(H7:H8,"&lt;&gt;#N/A"))</f>
        <v/>
      </c>
      <c r="I6" s="4">
        <f>E6</f>
        <v>10</v>
      </c>
      <c r="J6" s="7" t="str">
        <f>IFERROR(H6/I6,"")</f>
        <v/>
      </c>
      <c r="K6" s="59" t="str">
        <f>IF(COUNTIF(H7:H8,"#N/A")=0,"",COUNTIF(H7:H8,"#N/A"))</f>
        <v/>
      </c>
      <c r="L6" s="35"/>
    </row>
    <row r="7" spans="1:12" hidden="1" outlineLevel="1" x14ac:dyDescent="0.25">
      <c r="A7" s="36">
        <v>1.1000000000000001</v>
      </c>
      <c r="B7" s="24" t="str">
        <f>'1.0 Customer Service'!B7</f>
        <v>Customer Support and Satisfaction</v>
      </c>
      <c r="C7" s="37"/>
      <c r="D7" s="18" t="str">
        <f>IF('1.0 Customer Service'!H7="","",'1.0 Customer Service'!H7)</f>
        <v/>
      </c>
      <c r="E7" s="5"/>
      <c r="F7" s="5"/>
      <c r="G7" s="53"/>
      <c r="H7" s="18" t="str">
        <f>IF('1.0 Customer Service'!I7="","",'1.0 Customer Service'!I7)</f>
        <v/>
      </c>
      <c r="I7" s="4"/>
      <c r="J7" s="7" t="str">
        <f t="shared" ref="J7:J70" si="0">IFERROR(H7/I7,"")</f>
        <v/>
      </c>
      <c r="K7" s="60"/>
      <c r="L7" s="35"/>
    </row>
    <row r="8" spans="1:12" hidden="1" outlineLevel="1" x14ac:dyDescent="0.25">
      <c r="A8" s="36">
        <v>1.2</v>
      </c>
      <c r="B8" s="24" t="str">
        <f>'1.0 Customer Service'!B8</f>
        <v>Business Plan for Growth</v>
      </c>
      <c r="C8" s="37"/>
      <c r="D8" s="18" t="str">
        <f>IF('1.0 Customer Service'!H8="","",'1.0 Customer Service'!H8)</f>
        <v/>
      </c>
      <c r="E8" s="5"/>
      <c r="F8" s="5"/>
      <c r="G8" s="53"/>
      <c r="H8" s="18" t="str">
        <f>IF('1.0 Customer Service'!I8="","",'1.0 Customer Service'!I8)</f>
        <v/>
      </c>
      <c r="I8" s="4"/>
      <c r="J8" s="7" t="str">
        <f t="shared" si="0"/>
        <v/>
      </c>
      <c r="K8" s="60"/>
      <c r="L8" s="35"/>
    </row>
    <row r="9" spans="1:12" collapsed="1" x14ac:dyDescent="0.25">
      <c r="A9" s="34">
        <v>2</v>
      </c>
      <c r="B9" s="8" t="str">
        <f ca="1">MID(CELL("FILENAME",'2.0 Results'!A1),FIND("]",CELL("FILENAME",'2.0 Results'!A1))+1,255)</f>
        <v>2.0 Results</v>
      </c>
      <c r="C9" s="4">
        <v>7</v>
      </c>
      <c r="D9" s="17" t="str">
        <f>IF(SUMIF(D10:D16,"&lt;&gt;#N/A")=0,"",SUMIF(D10:D16,"&lt;&gt;#N/A"))</f>
        <v/>
      </c>
      <c r="E9" s="4">
        <f>C9*5</f>
        <v>35</v>
      </c>
      <c r="F9" s="7" t="str">
        <f>IFERROR(D9/E9,"")</f>
        <v/>
      </c>
      <c r="G9" s="52" t="str">
        <f>IF(COUNTIF(D10:D16,"#N/A")=0,"",COUNTIF(D10:D16,"#N/A"))</f>
        <v/>
      </c>
      <c r="H9" s="17" t="str">
        <f>IF(SUMIF(H10:H16,"&lt;&gt;#N/A")=0,"",SUMIF(H10:H16,"&lt;&gt;#N/A"))</f>
        <v/>
      </c>
      <c r="I9" s="4">
        <f t="shared" ref="I9:I63" si="1">E9</f>
        <v>35</v>
      </c>
      <c r="J9" s="7" t="str">
        <f t="shared" si="0"/>
        <v/>
      </c>
      <c r="K9" s="59" t="str">
        <f>IF(COUNTIF(H10:H16,"#N/A")=0,"",COUNTIF(H10:H16,"#N/A"))</f>
        <v/>
      </c>
      <c r="L9" s="35"/>
    </row>
    <row r="10" spans="1:12" hidden="1" outlineLevel="1" x14ac:dyDescent="0.25">
      <c r="A10" s="36">
        <v>2.1</v>
      </c>
      <c r="B10" s="24" t="str">
        <f>'2.0 Results'!B7</f>
        <v>Quality Performance to Major Customers
(Last 12 months)</v>
      </c>
      <c r="C10" s="37"/>
      <c r="D10" s="18" t="str">
        <f>IF('2.0 Results'!H7="","",'2.0 Results'!H7)</f>
        <v/>
      </c>
      <c r="E10" s="5"/>
      <c r="F10" s="5"/>
      <c r="G10" s="53"/>
      <c r="H10" s="18" t="str">
        <f>IF('2.0 Results'!I7=0,"",'2.0 Results'!I7)</f>
        <v/>
      </c>
      <c r="I10" s="4"/>
      <c r="J10" s="7" t="str">
        <f t="shared" si="0"/>
        <v/>
      </c>
      <c r="K10" s="60"/>
      <c r="L10" s="35"/>
    </row>
    <row r="11" spans="1:12" hidden="1" outlineLevel="1" x14ac:dyDescent="0.25">
      <c r="A11" s="36">
        <v>2.2000000000000002</v>
      </c>
      <c r="B11" s="24" t="str">
        <f>'2.0 Results'!B8</f>
        <v>Delivery Performance to Major Customers
(Last 12 months)</v>
      </c>
      <c r="C11" s="38"/>
      <c r="D11" s="18" t="str">
        <f>IF('2.0 Results'!H8="","",'2.0 Results'!H8)</f>
        <v/>
      </c>
      <c r="E11" s="5"/>
      <c r="F11" s="5"/>
      <c r="G11" s="53"/>
      <c r="H11" s="18" t="str">
        <f>IF('2.0 Results'!I8=0,"",'2.0 Results'!I8)</f>
        <v/>
      </c>
      <c r="I11" s="4"/>
      <c r="J11" s="7" t="str">
        <f t="shared" si="0"/>
        <v/>
      </c>
      <c r="K11" s="61"/>
      <c r="L11" s="39"/>
    </row>
    <row r="12" spans="1:12" hidden="1" outlineLevel="1" x14ac:dyDescent="0.25">
      <c r="A12" s="36">
        <v>2.2999999999999998</v>
      </c>
      <c r="B12" s="24" t="str">
        <f>'2.0 Results'!B9</f>
        <v>Performance trends in Quality and Delivery</v>
      </c>
      <c r="C12" s="37"/>
      <c r="D12" s="18" t="str">
        <f>IF('2.0 Results'!H9="","",'2.0 Results'!H9)</f>
        <v/>
      </c>
      <c r="E12" s="5"/>
      <c r="F12" s="5"/>
      <c r="G12" s="53"/>
      <c r="H12" s="18" t="str">
        <f>IF('2.0 Results'!I9=0,"",'2.0 Results'!I9)</f>
        <v/>
      </c>
      <c r="I12" s="4"/>
      <c r="J12" s="7" t="str">
        <f t="shared" si="0"/>
        <v/>
      </c>
      <c r="K12" s="60"/>
      <c r="L12" s="35"/>
    </row>
    <row r="13" spans="1:12" hidden="1" outlineLevel="1" x14ac:dyDescent="0.25">
      <c r="A13" s="36">
        <v>2.4</v>
      </c>
      <c r="B13" s="24" t="str">
        <f>'2.0 Results'!B10</f>
        <v>Reduction of Lead Time
(order to delivery)</v>
      </c>
      <c r="C13" s="37"/>
      <c r="D13" s="18" t="str">
        <f>IF('2.0 Results'!H10="","",'2.0 Results'!H10)</f>
        <v/>
      </c>
      <c r="E13" s="5"/>
      <c r="F13" s="5"/>
      <c r="G13" s="53"/>
      <c r="H13" s="18" t="str">
        <f>IF('2.0 Results'!I10=0,"",'2.0 Results'!I10)</f>
        <v/>
      </c>
      <c r="I13" s="4"/>
      <c r="J13" s="7" t="str">
        <f t="shared" si="0"/>
        <v/>
      </c>
      <c r="K13" s="60"/>
      <c r="L13" s="35"/>
    </row>
    <row r="14" spans="1:12" hidden="1" outlineLevel="1" x14ac:dyDescent="0.25">
      <c r="A14" s="36">
        <v>2.5</v>
      </c>
      <c r="B14" s="24" t="str">
        <f>'2.0 Results'!B11</f>
        <v>Cost productivity improvements</v>
      </c>
      <c r="C14" s="37"/>
      <c r="D14" s="18" t="str">
        <f>IF('2.0 Results'!H11="","",'2.0 Results'!H11)</f>
        <v/>
      </c>
      <c r="E14" s="5"/>
      <c r="F14" s="5"/>
      <c r="G14" s="53"/>
      <c r="H14" s="18" t="str">
        <f>IF('2.0 Results'!I11=0,"",'2.0 Results'!I11)</f>
        <v/>
      </c>
      <c r="I14" s="4"/>
      <c r="J14" s="7" t="str">
        <f t="shared" si="0"/>
        <v/>
      </c>
      <c r="K14" s="60"/>
      <c r="L14" s="35"/>
    </row>
    <row r="15" spans="1:12" hidden="1" outlineLevel="1" x14ac:dyDescent="0.25">
      <c r="A15" s="36">
        <v>2.6</v>
      </c>
      <c r="B15" s="24" t="str">
        <f>'2.0 Results'!B12</f>
        <v>Key business metrics</v>
      </c>
      <c r="C15" s="37"/>
      <c r="D15" s="18" t="str">
        <f>IF('2.0 Results'!H12="","",'2.0 Results'!H12)</f>
        <v/>
      </c>
      <c r="E15" s="5"/>
      <c r="F15" s="5"/>
      <c r="G15" s="53"/>
      <c r="H15" s="18" t="str">
        <f>IF('2.0 Results'!I12=0,"",'2.0 Results'!I12)</f>
        <v/>
      </c>
      <c r="I15" s="4"/>
      <c r="J15" s="7" t="str">
        <f t="shared" si="0"/>
        <v/>
      </c>
      <c r="K15" s="60"/>
      <c r="L15" s="35"/>
    </row>
    <row r="16" spans="1:12" hidden="1" outlineLevel="1" x14ac:dyDescent="0.25">
      <c r="A16" s="36">
        <v>2.7</v>
      </c>
      <c r="B16" s="24" t="str">
        <f>'2.0 Results'!B13</f>
        <v>Project Management</v>
      </c>
      <c r="C16" s="37"/>
      <c r="D16" s="18" t="str">
        <f>IF('2.0 Results'!H13="","",'2.0 Results'!H13)</f>
        <v/>
      </c>
      <c r="E16" s="5"/>
      <c r="F16" s="5"/>
      <c r="G16" s="53"/>
      <c r="H16" s="18" t="str">
        <f>IF('2.0 Results'!I13=0,"",'2.0 Results'!I13)</f>
        <v/>
      </c>
      <c r="I16" s="4"/>
      <c r="J16" s="7" t="str">
        <f t="shared" si="0"/>
        <v/>
      </c>
      <c r="K16" s="60"/>
      <c r="L16" s="35"/>
    </row>
    <row r="17" spans="1:12" collapsed="1" x14ac:dyDescent="0.25">
      <c r="A17" s="34">
        <v>3</v>
      </c>
      <c r="B17" s="8" t="str">
        <f ca="1">MID(CELL("FILENAME",'3.0 Mgmt System Plan'!A1),FIND("]",CELL("FILENAME",'3.0 Mgmt System Plan'!A1))+1,255)</f>
        <v>3.0 Mgmt System Plan</v>
      </c>
      <c r="C17" s="40">
        <v>13</v>
      </c>
      <c r="D17" s="17" t="str">
        <f>IF(SUMIF(D18:D30,"&lt;&gt;#N/A")=0,"",SUMIF(D18:D30,"&lt;&gt;#N/A"))</f>
        <v/>
      </c>
      <c r="E17" s="4">
        <f>C17*5</f>
        <v>65</v>
      </c>
      <c r="F17" s="7" t="str">
        <f>IFERROR(D17/E17,"")</f>
        <v/>
      </c>
      <c r="G17" s="52" t="str">
        <f>IF(COUNTIF(D18:D30,"#N/A")=0,"",COUNTIF(D18:D30,"#N/A"))</f>
        <v/>
      </c>
      <c r="H17" s="17" t="str">
        <f>IF(SUMIF(H18:H30,"&lt;&gt;#N/A")=0,"",SUMIF(H18:H30,"&lt;&gt;#N/A"))</f>
        <v/>
      </c>
      <c r="I17" s="4">
        <f t="shared" si="1"/>
        <v>65</v>
      </c>
      <c r="J17" s="7" t="str">
        <f t="shared" si="0"/>
        <v/>
      </c>
      <c r="K17" s="59" t="str">
        <f>IF(COUNTIF(H18:H30,"#N/A")=0,"",COUNTIF(H18:H30,"#N/A"))</f>
        <v/>
      </c>
      <c r="L17" s="39"/>
    </row>
    <row r="18" spans="1:12" hidden="1" outlineLevel="1" x14ac:dyDescent="0.25">
      <c r="A18" s="36">
        <v>3.1</v>
      </c>
      <c r="B18" s="24" t="str">
        <f>'3.0 Mgmt System Plan'!B7</f>
        <v xml:space="preserve">Strategic Planning            </v>
      </c>
      <c r="C18" s="37"/>
      <c r="D18" s="18" t="str">
        <f>IF('3.0 Mgmt System Plan'!H7="","",'3.0 Mgmt System Plan'!H7)</f>
        <v/>
      </c>
      <c r="E18" s="4"/>
      <c r="F18" s="8"/>
      <c r="G18" s="54"/>
      <c r="H18" s="18" t="str">
        <f>IF('3.0 Mgmt System Plan'!I7=0,"",'3.0 Mgmt System Plan'!I7)</f>
        <v/>
      </c>
      <c r="I18" s="4"/>
      <c r="J18" s="7" t="str">
        <f t="shared" si="0"/>
        <v/>
      </c>
      <c r="K18" s="60"/>
      <c r="L18" s="35"/>
    </row>
    <row r="19" spans="1:12" hidden="1" outlineLevel="1" x14ac:dyDescent="0.25">
      <c r="A19" s="36">
        <v>3.2</v>
      </c>
      <c r="B19" s="24" t="str">
        <f>'3.0 Mgmt System Plan'!B8</f>
        <v>Commitment to Improvement and Preferred Supplier Goals</v>
      </c>
      <c r="C19" s="37"/>
      <c r="D19" s="18" t="str">
        <f>IF('3.0 Mgmt System Plan'!H8="","",'3.0 Mgmt System Plan'!H8)</f>
        <v/>
      </c>
      <c r="E19" s="4"/>
      <c r="F19" s="8"/>
      <c r="G19" s="54"/>
      <c r="H19" s="18" t="str">
        <f>IF('3.0 Mgmt System Plan'!I8=0,"",'3.0 Mgmt System Plan'!I8)</f>
        <v/>
      </c>
      <c r="I19" s="4"/>
      <c r="J19" s="7" t="str">
        <f t="shared" si="0"/>
        <v/>
      </c>
      <c r="K19" s="60"/>
      <c r="L19" s="35"/>
    </row>
    <row r="20" spans="1:12" hidden="1" outlineLevel="1" x14ac:dyDescent="0.25">
      <c r="A20" s="36">
        <v>3.3</v>
      </c>
      <c r="B20" s="24" t="str">
        <f>'3.0 Mgmt System Plan'!B9</f>
        <v xml:space="preserve">Customer Service / Focus </v>
      </c>
      <c r="C20" s="37"/>
      <c r="D20" s="18" t="str">
        <f>IF('3.0 Mgmt System Plan'!H9="","",'3.0 Mgmt System Plan'!H9)</f>
        <v/>
      </c>
      <c r="E20" s="4"/>
      <c r="F20" s="8"/>
      <c r="G20" s="54"/>
      <c r="H20" s="18" t="str">
        <f>IF('3.0 Mgmt System Plan'!I9=0,"",'3.0 Mgmt System Plan'!I9)</f>
        <v/>
      </c>
      <c r="I20" s="4"/>
      <c r="J20" s="7" t="str">
        <f t="shared" si="0"/>
        <v/>
      </c>
      <c r="K20" s="60"/>
      <c r="L20" s="35"/>
    </row>
    <row r="21" spans="1:12" hidden="1" outlineLevel="1" x14ac:dyDescent="0.25">
      <c r="A21" s="36">
        <v>3.4</v>
      </c>
      <c r="B21" s="24" t="str">
        <f>'3.0 Mgmt System Plan'!B10</f>
        <v>Human Resource / Training</v>
      </c>
      <c r="C21" s="37"/>
      <c r="D21" s="18" t="str">
        <f>IF('3.0 Mgmt System Plan'!H10="","",'3.0 Mgmt System Plan'!H10)</f>
        <v/>
      </c>
      <c r="E21" s="4"/>
      <c r="F21" s="8"/>
      <c r="G21" s="54"/>
      <c r="H21" s="18" t="str">
        <f>IF('3.0 Mgmt System Plan'!I10=0,"",'3.0 Mgmt System Plan'!I10)</f>
        <v/>
      </c>
      <c r="I21" s="4"/>
      <c r="J21" s="7" t="str">
        <f t="shared" si="0"/>
        <v/>
      </c>
      <c r="K21" s="60"/>
      <c r="L21" s="35"/>
    </row>
    <row r="22" spans="1:12" hidden="1" outlineLevel="1" x14ac:dyDescent="0.25">
      <c r="A22" s="36">
        <v>3.5</v>
      </c>
      <c r="B22" s="24" t="str">
        <f>'3.0 Mgmt System Plan'!B11</f>
        <v>Employee Involvement
and Empowerment</v>
      </c>
      <c r="C22" s="37"/>
      <c r="D22" s="18" t="str">
        <f>IF('3.0 Mgmt System Plan'!H11="","",'3.0 Mgmt System Plan'!H11)</f>
        <v/>
      </c>
      <c r="E22" s="4"/>
      <c r="F22" s="8"/>
      <c r="G22" s="54"/>
      <c r="H22" s="18" t="str">
        <f>IF('3.0 Mgmt System Plan'!I11=0,"",'3.0 Mgmt System Plan'!I11)</f>
        <v/>
      </c>
      <c r="I22" s="4"/>
      <c r="J22" s="7" t="str">
        <f t="shared" si="0"/>
        <v/>
      </c>
      <c r="K22" s="60"/>
      <c r="L22" s="35"/>
    </row>
    <row r="23" spans="1:12" hidden="1" outlineLevel="1" x14ac:dyDescent="0.25">
      <c r="A23" s="36">
        <v>3.6</v>
      </c>
      <c r="B23" s="24" t="str">
        <f>'3.0 Mgmt System Plan'!B12</f>
        <v>Succession Plan &amp; Coverage</v>
      </c>
      <c r="C23" s="38"/>
      <c r="D23" s="18" t="str">
        <f>IF('3.0 Mgmt System Plan'!H12="","",'3.0 Mgmt System Plan'!H12)</f>
        <v/>
      </c>
      <c r="E23" s="9"/>
      <c r="F23" s="10"/>
      <c r="G23" s="55"/>
      <c r="H23" s="18" t="str">
        <f>IF('3.0 Mgmt System Plan'!I12=0,"",'3.0 Mgmt System Plan'!I12)</f>
        <v/>
      </c>
      <c r="I23" s="4"/>
      <c r="J23" s="7" t="str">
        <f t="shared" si="0"/>
        <v/>
      </c>
      <c r="K23" s="62"/>
      <c r="L23" s="32"/>
    </row>
    <row r="24" spans="1:12" hidden="1" outlineLevel="1" x14ac:dyDescent="0.25">
      <c r="A24" s="36">
        <v>3.7</v>
      </c>
      <c r="B24" s="24" t="str">
        <f>'3.0 Mgmt System Plan'!B13</f>
        <v>HS&amp;E  (Health, Safety, and Environmental)</v>
      </c>
      <c r="C24" s="37"/>
      <c r="D24" s="18" t="str">
        <f>IF('3.0 Mgmt System Plan'!H13="","",'3.0 Mgmt System Plan'!H13)</f>
        <v/>
      </c>
      <c r="E24" s="4"/>
      <c r="F24" s="8"/>
      <c r="G24" s="54"/>
      <c r="H24" s="18" t="str">
        <f>IF('3.0 Mgmt System Plan'!I13=0,"",'3.0 Mgmt System Plan'!I13)</f>
        <v/>
      </c>
      <c r="I24" s="4"/>
      <c r="J24" s="7" t="str">
        <f t="shared" si="0"/>
        <v/>
      </c>
      <c r="K24" s="60"/>
      <c r="L24" s="35"/>
    </row>
    <row r="25" spans="1:12" hidden="1" outlineLevel="1" x14ac:dyDescent="0.25">
      <c r="A25" s="36">
        <v>3.8</v>
      </c>
      <c r="B25" s="24" t="str">
        <f>'3.0 Mgmt System Plan'!B14</f>
        <v>Safety Awareness</v>
      </c>
      <c r="C25" s="37"/>
      <c r="D25" s="18" t="str">
        <f>IF('3.0 Mgmt System Plan'!H14="","",'3.0 Mgmt System Plan'!H14)</f>
        <v/>
      </c>
      <c r="E25" s="4"/>
      <c r="F25" s="8"/>
      <c r="G25" s="54"/>
      <c r="H25" s="18" t="str">
        <f>IF('3.0 Mgmt System Plan'!I14=0,"",'3.0 Mgmt System Plan'!I14)</f>
        <v/>
      </c>
      <c r="I25" s="4"/>
      <c r="J25" s="7" t="str">
        <f t="shared" si="0"/>
        <v/>
      </c>
      <c r="K25" s="60"/>
      <c r="L25" s="35"/>
    </row>
    <row r="26" spans="1:12" hidden="1" outlineLevel="1" x14ac:dyDescent="0.25">
      <c r="A26" s="36">
        <v>3.9</v>
      </c>
      <c r="B26" s="24" t="str">
        <f>'3.0 Mgmt System Plan'!B15</f>
        <v>Strategic Growth Planning</v>
      </c>
      <c r="C26" s="37"/>
      <c r="D26" s="18" t="str">
        <f>IF('3.0 Mgmt System Plan'!H15="","",'3.0 Mgmt System Plan'!H15)</f>
        <v/>
      </c>
      <c r="E26" s="4"/>
      <c r="F26" s="8"/>
      <c r="G26" s="54"/>
      <c r="H26" s="18" t="str">
        <f>IF('3.0 Mgmt System Plan'!I15=0,"",'3.0 Mgmt System Plan'!I15)</f>
        <v/>
      </c>
      <c r="I26" s="4"/>
      <c r="J26" s="7" t="str">
        <f t="shared" si="0"/>
        <v/>
      </c>
      <c r="K26" s="60"/>
      <c r="L26" s="35"/>
    </row>
    <row r="27" spans="1:12" hidden="1" outlineLevel="1" x14ac:dyDescent="0.25">
      <c r="A27" s="41">
        <v>3.1</v>
      </c>
      <c r="B27" s="24" t="str">
        <f>'3.0 Mgmt System Plan'!B16</f>
        <v>Corporate Organizational Governance
(not applicable for privately-held companies)</v>
      </c>
      <c r="C27" s="37"/>
      <c r="D27" s="18" t="str">
        <f>IF('3.0 Mgmt System Plan'!H16="","",'3.0 Mgmt System Plan'!H16)</f>
        <v/>
      </c>
      <c r="E27" s="4"/>
      <c r="F27" s="8"/>
      <c r="G27" s="54"/>
      <c r="H27" s="18" t="str">
        <f>IF('3.0 Mgmt System Plan'!I16=0,"",'3.0 Mgmt System Plan'!I16)</f>
        <v/>
      </c>
      <c r="I27" s="4"/>
      <c r="J27" s="7" t="str">
        <f t="shared" si="0"/>
        <v/>
      </c>
      <c r="K27" s="60"/>
      <c r="L27" s="35"/>
    </row>
    <row r="28" spans="1:12" hidden="1" outlineLevel="1" x14ac:dyDescent="0.25">
      <c r="A28" s="41">
        <v>3.11</v>
      </c>
      <c r="B28" s="24" t="str">
        <f>'3.0 Mgmt System Plan'!B17</f>
        <v>Company / Corporate Conscience</v>
      </c>
      <c r="C28" s="37"/>
      <c r="D28" s="18" t="str">
        <f>IF('3.0 Mgmt System Plan'!H17="","",'3.0 Mgmt System Plan'!H17)</f>
        <v/>
      </c>
      <c r="E28" s="4"/>
      <c r="F28" s="8"/>
      <c r="G28" s="54"/>
      <c r="H28" s="18" t="str">
        <f>IF('3.0 Mgmt System Plan'!I17=0,"",'3.0 Mgmt System Plan'!I17)</f>
        <v/>
      </c>
      <c r="I28" s="4"/>
      <c r="J28" s="7" t="str">
        <f t="shared" si="0"/>
        <v/>
      </c>
      <c r="K28" s="60"/>
      <c r="L28" s="35"/>
    </row>
    <row r="29" spans="1:12" hidden="1" outlineLevel="1" x14ac:dyDescent="0.25">
      <c r="A29" s="41">
        <v>3.12</v>
      </c>
      <c r="B29" s="24" t="str">
        <f>'3.0 Mgmt System Plan'!B18</f>
        <v>Ethics Program</v>
      </c>
      <c r="C29" s="37"/>
      <c r="D29" s="18" t="str">
        <f>IF('3.0 Mgmt System Plan'!H18="","",'3.0 Mgmt System Plan'!H18)</f>
        <v/>
      </c>
      <c r="E29" s="11"/>
      <c r="F29" s="12"/>
      <c r="G29" s="56"/>
      <c r="H29" s="18" t="str">
        <f>IF('3.0 Mgmt System Plan'!I18=0,"",'3.0 Mgmt System Plan'!I18)</f>
        <v/>
      </c>
      <c r="I29" s="4"/>
      <c r="J29" s="7" t="str">
        <f t="shared" si="0"/>
        <v/>
      </c>
      <c r="K29" s="63"/>
      <c r="L29" s="42"/>
    </row>
    <row r="30" spans="1:12" hidden="1" outlineLevel="1" x14ac:dyDescent="0.25">
      <c r="A30" s="41">
        <v>3.13</v>
      </c>
      <c r="B30" s="24" t="str">
        <f>'3.0 Mgmt System Plan'!B19</f>
        <v xml:space="preserve">Inventory Planning  </v>
      </c>
      <c r="C30" s="37"/>
      <c r="D30" s="18" t="str">
        <f>IF('3.0 Mgmt System Plan'!H19="","",'3.0 Mgmt System Plan'!H19)</f>
        <v/>
      </c>
      <c r="E30" s="11"/>
      <c r="F30" s="12"/>
      <c r="G30" s="56"/>
      <c r="H30" s="18" t="str">
        <f>IF('3.0 Mgmt System Plan'!I19=0,"",'3.0 Mgmt System Plan'!I19)</f>
        <v/>
      </c>
      <c r="I30" s="4"/>
      <c r="J30" s="7" t="str">
        <f t="shared" si="0"/>
        <v/>
      </c>
      <c r="K30" s="63"/>
      <c r="L30" s="42"/>
    </row>
    <row r="31" spans="1:12" collapsed="1" x14ac:dyDescent="0.25">
      <c r="A31" s="34">
        <v>4</v>
      </c>
      <c r="B31" s="8" t="str">
        <f ca="1">MID(CELL("FILENAME",'4.0 New Product Support'!A1),FIND("]",CELL("FILENAME",'4.0 New Product Support'!A1))+1,255)</f>
        <v>4.0 New Product Support</v>
      </c>
      <c r="C31" s="4">
        <v>7</v>
      </c>
      <c r="D31" s="17" t="str">
        <f>IF(SUMIF(D32:D38,"&lt;&gt;#N/A")=0,"",SUMIF(D32:D38,"&lt;&gt;#N/A"))</f>
        <v/>
      </c>
      <c r="E31" s="4">
        <f>C31*5</f>
        <v>35</v>
      </c>
      <c r="F31" s="7" t="str">
        <f>IFERROR(D31/E31,"")</f>
        <v/>
      </c>
      <c r="G31" s="52" t="str">
        <f>IF(COUNTIF(D32:D38,"#N/A")=0,"",COUNTIF(D32:D38,"#N/A"))</f>
        <v/>
      </c>
      <c r="H31" s="17" t="str">
        <f>IF(SUMIF(H32:H38,"&lt;&gt;#N/A")=0,"",SUMIF(H32:H38,"&lt;&gt;#N/A"))</f>
        <v/>
      </c>
      <c r="I31" s="4">
        <f t="shared" si="1"/>
        <v>35</v>
      </c>
      <c r="J31" s="7" t="str">
        <f t="shared" si="0"/>
        <v/>
      </c>
      <c r="K31" s="59" t="str">
        <f>IF(COUNTIF(H32:H38,"#N/A")=0,"",COUNTIF(H32:H38,"#N/A"))</f>
        <v/>
      </c>
      <c r="L31" s="42"/>
    </row>
    <row r="32" spans="1:12" hidden="1" outlineLevel="1" x14ac:dyDescent="0.25">
      <c r="A32" s="36">
        <v>4.0999999999999996</v>
      </c>
      <c r="B32" s="24" t="str">
        <f>'4.0 New Product Support'!B7</f>
        <v>Early Supplier Involvement (ESI)</v>
      </c>
      <c r="C32" s="37"/>
      <c r="D32" s="18" t="str">
        <f>IF('4.0 New Product Support'!H7="","",'4.0 New Product Support'!H7)</f>
        <v/>
      </c>
      <c r="E32" s="11"/>
      <c r="F32" s="12"/>
      <c r="G32" s="56"/>
      <c r="H32" s="18" t="str">
        <f>IF('4.0 New Product Support'!I7=0,"",'4.0 New Product Support'!I7)</f>
        <v/>
      </c>
      <c r="I32" s="4"/>
      <c r="J32" s="7" t="str">
        <f t="shared" si="0"/>
        <v/>
      </c>
      <c r="K32" s="63"/>
      <c r="L32" s="42"/>
    </row>
    <row r="33" spans="1:12" hidden="1" outlineLevel="1" x14ac:dyDescent="0.25">
      <c r="A33" s="36">
        <v>4.2</v>
      </c>
      <c r="B33" s="24" t="str">
        <f>'4.0 New Product Support'!B8</f>
        <v>New Product Program Management</v>
      </c>
      <c r="C33" s="37"/>
      <c r="D33" s="18" t="str">
        <f>IF('4.0 New Product Support'!H8="","",'4.0 New Product Support'!H8)</f>
        <v/>
      </c>
      <c r="E33" s="11"/>
      <c r="F33" s="12"/>
      <c r="G33" s="56"/>
      <c r="H33" s="18" t="str">
        <f>IF('4.0 New Product Support'!I8=0,"",'4.0 New Product Support'!I8)</f>
        <v/>
      </c>
      <c r="I33" s="4"/>
      <c r="J33" s="7" t="str">
        <f t="shared" si="0"/>
        <v/>
      </c>
      <c r="K33" s="63"/>
      <c r="L33" s="42"/>
    </row>
    <row r="34" spans="1:12" hidden="1" outlineLevel="1" x14ac:dyDescent="0.25">
      <c r="A34" s="36">
        <v>4.3</v>
      </c>
      <c r="B34" s="24" t="str">
        <f>'4.0 New Product Support'!B9</f>
        <v>Prototype Manufacturing Engineering Support</v>
      </c>
      <c r="C34" s="37"/>
      <c r="D34" s="18" t="str">
        <f>IF('4.0 New Product Support'!H9="","",'4.0 New Product Support'!H9)</f>
        <v/>
      </c>
      <c r="E34" s="11"/>
      <c r="F34" s="12"/>
      <c r="G34" s="56"/>
      <c r="H34" s="18" t="str">
        <f>IF('4.0 New Product Support'!I9=0,"",'4.0 New Product Support'!I9)</f>
        <v/>
      </c>
      <c r="I34" s="4"/>
      <c r="J34" s="7" t="str">
        <f t="shared" si="0"/>
        <v/>
      </c>
      <c r="K34" s="63"/>
      <c r="L34" s="42"/>
    </row>
    <row r="35" spans="1:12" hidden="1" outlineLevel="1" x14ac:dyDescent="0.25">
      <c r="A35" s="36">
        <v>4.4000000000000004</v>
      </c>
      <c r="B35" s="24" t="str">
        <f>'4.0 New Product Support'!B10</f>
        <v>Manufacturing and Quality Engineering Support PPAP creation and submission
 (Production Part Approval Process)</v>
      </c>
      <c r="C35" s="40"/>
      <c r="D35" s="18" t="str">
        <f>IF('4.0 New Product Support'!H10="","",'4.0 New Product Support'!H10)</f>
        <v/>
      </c>
      <c r="E35" s="9"/>
      <c r="F35" s="10"/>
      <c r="G35" s="55"/>
      <c r="H35" s="18" t="str">
        <f>IF('4.0 New Product Support'!I10=0,"",'4.0 New Product Support'!I10)</f>
        <v/>
      </c>
      <c r="I35" s="4"/>
      <c r="J35" s="7" t="str">
        <f t="shared" si="0"/>
        <v/>
      </c>
      <c r="K35" s="62"/>
      <c r="L35" s="32"/>
    </row>
    <row r="36" spans="1:12" hidden="1" outlineLevel="1" x14ac:dyDescent="0.25">
      <c r="A36" s="36">
        <v>4.5</v>
      </c>
      <c r="B36" s="24" t="str">
        <f>'4.0 New Product Support'!B11</f>
        <v>Prototype Department
(Separate from Production)</v>
      </c>
      <c r="C36" s="4"/>
      <c r="D36" s="18" t="str">
        <f>IF('4.0 New Product Support'!H11="","",'4.0 New Product Support'!H11)</f>
        <v/>
      </c>
      <c r="E36" s="4"/>
      <c r="F36" s="8"/>
      <c r="G36" s="54"/>
      <c r="H36" s="18" t="str">
        <f>IF('4.0 New Product Support'!I11=0,"",'4.0 New Product Support'!I11)</f>
        <v/>
      </c>
      <c r="I36" s="4"/>
      <c r="J36" s="7" t="str">
        <f t="shared" si="0"/>
        <v/>
      </c>
      <c r="K36" s="60"/>
      <c r="L36" s="35"/>
    </row>
    <row r="37" spans="1:12" hidden="1" outlineLevel="1" x14ac:dyDescent="0.25">
      <c r="A37" s="36">
        <v>4.5999999999999996</v>
      </c>
      <c r="B37" s="24" t="str">
        <f>'4.0 New Product Support'!B12</f>
        <v>Prototype / Production Intent Hardware Manufacturing Capability</v>
      </c>
      <c r="C37" s="4"/>
      <c r="D37" s="18" t="str">
        <f>IF('4.0 New Product Support'!H12="","",'4.0 New Product Support'!H12)</f>
        <v/>
      </c>
      <c r="E37" s="4"/>
      <c r="F37" s="8"/>
      <c r="G37" s="54"/>
      <c r="H37" s="18" t="str">
        <f>IF('4.0 New Product Support'!I12=0,"",'4.0 New Product Support'!I12)</f>
        <v/>
      </c>
      <c r="I37" s="4"/>
      <c r="J37" s="7" t="str">
        <f t="shared" si="0"/>
        <v/>
      </c>
      <c r="K37" s="60"/>
      <c r="L37" s="35"/>
    </row>
    <row r="38" spans="1:12" hidden="1" outlineLevel="1" x14ac:dyDescent="0.25">
      <c r="A38" s="36">
        <v>4.7</v>
      </c>
      <c r="B38" s="24" t="str">
        <f>'4.0 New Product Support'!B13</f>
        <v>Prototype / Production Hardware Cost Achievement and Cost Sharing</v>
      </c>
      <c r="C38" s="4"/>
      <c r="D38" s="18" t="str">
        <f>IF('4.0 New Product Support'!H13="","",'4.0 New Product Support'!H13)</f>
        <v/>
      </c>
      <c r="E38" s="4"/>
      <c r="F38" s="8"/>
      <c r="G38" s="54"/>
      <c r="H38" s="18" t="str">
        <f>IF('4.0 New Product Support'!I13=0,"",'4.0 New Product Support'!I13)</f>
        <v/>
      </c>
      <c r="I38" s="4"/>
      <c r="J38" s="7" t="str">
        <f t="shared" si="0"/>
        <v/>
      </c>
      <c r="K38" s="60"/>
      <c r="L38" s="35"/>
    </row>
    <row r="39" spans="1:12" collapsed="1" x14ac:dyDescent="0.25">
      <c r="A39" s="34">
        <v>5</v>
      </c>
      <c r="B39" s="8" t="str">
        <f ca="1">MID(CELL("FILENAME",'5.0 Process Quality Mgmt'!A1),FIND("]",CELL("FILENAME",'5.0 Process Quality Mgmt'!A1))+1,255)</f>
        <v>5.0 Process Quality Mgmt</v>
      </c>
      <c r="C39" s="4">
        <v>10</v>
      </c>
      <c r="D39" s="17" t="str">
        <f>IF(SUMIF(D40:D49,"&lt;&gt;#N/A")=0,"",SUMIF(D40:D49,"&lt;&gt;#N/A"))</f>
        <v/>
      </c>
      <c r="E39" s="4">
        <f>C39*5</f>
        <v>50</v>
      </c>
      <c r="F39" s="7" t="str">
        <f>IFERROR(D39/E39,"")</f>
        <v/>
      </c>
      <c r="G39" s="52" t="str">
        <f>IF(COUNTIF(D40:D49,"#N/A")=0,"",COUNTIF(D40:D49,"#N/A"))</f>
        <v/>
      </c>
      <c r="H39" s="17" t="str">
        <f>IF(SUMIF(H40:H49,"&lt;&gt;#N/A")=0,"",SUMIF(H40:H49,"&lt;&gt;#N/A"))</f>
        <v/>
      </c>
      <c r="I39" s="4">
        <f t="shared" si="1"/>
        <v>50</v>
      </c>
      <c r="J39" s="7" t="str">
        <f t="shared" si="0"/>
        <v/>
      </c>
      <c r="K39" s="59" t="str">
        <f>IF(COUNTIF(H40:H49,"#N/A")=0,"",COUNTIF(H40:H49,"#N/A"))</f>
        <v/>
      </c>
      <c r="L39" s="35"/>
    </row>
    <row r="40" spans="1:12" hidden="1" outlineLevel="1" x14ac:dyDescent="0.25">
      <c r="A40" s="36">
        <v>5.0999999999999996</v>
      </c>
      <c r="B40" s="24" t="str">
        <f>'5.0 Process Quality Mgmt'!B7</f>
        <v>Management Commitment
and Process Control</v>
      </c>
      <c r="C40" s="4"/>
      <c r="D40" s="18" t="str">
        <f>IF('5.0 Process Quality Mgmt'!H7="","",'5.0 Process Quality Mgmt'!H7)</f>
        <v/>
      </c>
      <c r="E40" s="4"/>
      <c r="F40" s="8"/>
      <c r="G40" s="54"/>
      <c r="H40" s="18" t="str">
        <f>IF('5.0 Process Quality Mgmt'!I7=0,"",'5.0 Process Quality Mgmt'!I7)</f>
        <v/>
      </c>
      <c r="I40" s="4"/>
      <c r="J40" s="7" t="str">
        <f t="shared" si="0"/>
        <v/>
      </c>
      <c r="K40" s="60"/>
      <c r="L40" s="35"/>
    </row>
    <row r="41" spans="1:12" hidden="1" outlineLevel="1" x14ac:dyDescent="0.25">
      <c r="A41" s="36">
        <v>5.2</v>
      </c>
      <c r="B41" s="24" t="str">
        <f>'5.0 Process Quality Mgmt'!B8</f>
        <v xml:space="preserve">Documentation system control </v>
      </c>
      <c r="C41" s="40"/>
      <c r="D41" s="18" t="str">
        <f>IF('5.0 Process Quality Mgmt'!H8="","",'5.0 Process Quality Mgmt'!H8)</f>
        <v/>
      </c>
      <c r="E41" s="9"/>
      <c r="F41" s="10"/>
      <c r="G41" s="55"/>
      <c r="H41" s="18" t="str">
        <f>IF('5.0 Process Quality Mgmt'!I8=0,"",'5.0 Process Quality Mgmt'!I8)</f>
        <v/>
      </c>
      <c r="I41" s="4"/>
      <c r="J41" s="7" t="str">
        <f t="shared" si="0"/>
        <v/>
      </c>
      <c r="K41" s="62"/>
      <c r="L41" s="32"/>
    </row>
    <row r="42" spans="1:12" hidden="1" outlineLevel="1" x14ac:dyDescent="0.25">
      <c r="A42" s="36">
        <v>5.3</v>
      </c>
      <c r="B42" s="24" t="str">
        <f>'5.0 Process Quality Mgmt'!B9</f>
        <v>Control Plan
(Documented descriptions of the methods used for controlling production parts and processes)</v>
      </c>
      <c r="C42" s="4"/>
      <c r="D42" s="18" t="str">
        <f>IF('5.0 Process Quality Mgmt'!H9="","",'5.0 Process Quality Mgmt'!H9)</f>
        <v/>
      </c>
      <c r="E42" s="4"/>
      <c r="F42" s="8"/>
      <c r="G42" s="54"/>
      <c r="H42" s="18" t="str">
        <f>IF('5.0 Process Quality Mgmt'!I9=0,"",'5.0 Process Quality Mgmt'!I9)</f>
        <v/>
      </c>
      <c r="I42" s="4"/>
      <c r="J42" s="7" t="str">
        <f t="shared" si="0"/>
        <v/>
      </c>
      <c r="K42" s="60"/>
      <c r="L42" s="35"/>
    </row>
    <row r="43" spans="1:12" hidden="1" outlineLevel="1" x14ac:dyDescent="0.25">
      <c r="A43" s="36">
        <v>5.4</v>
      </c>
      <c r="B43" s="24" t="str">
        <f>'5.0 Process Quality Mgmt'!B10</f>
        <v>Process Control</v>
      </c>
      <c r="C43" s="4"/>
      <c r="D43" s="18" t="str">
        <f>IF('5.0 Process Quality Mgmt'!H10="","",'5.0 Process Quality Mgmt'!H10)</f>
        <v/>
      </c>
      <c r="E43" s="4"/>
      <c r="F43" s="8"/>
      <c r="G43" s="54"/>
      <c r="H43" s="18" t="str">
        <f>IF('5.0 Process Quality Mgmt'!I10=0,"",'5.0 Process Quality Mgmt'!I10)</f>
        <v/>
      </c>
      <c r="I43" s="4"/>
      <c r="J43" s="7" t="str">
        <f t="shared" si="0"/>
        <v/>
      </c>
      <c r="K43" s="60"/>
      <c r="L43" s="35"/>
    </row>
    <row r="44" spans="1:12" hidden="1" outlineLevel="1" x14ac:dyDescent="0.25">
      <c r="A44" s="36">
        <v>5.5</v>
      </c>
      <c r="B44" s="24" t="str">
        <f>'5.0 Process Quality Mgmt'!B11</f>
        <v>Data Collection and Analysis</v>
      </c>
      <c r="C44" s="4"/>
      <c r="D44" s="18" t="str">
        <f>IF('5.0 Process Quality Mgmt'!H11="","",'5.0 Process Quality Mgmt'!H11)</f>
        <v/>
      </c>
      <c r="E44" s="4"/>
      <c r="F44" s="8"/>
      <c r="G44" s="54"/>
      <c r="H44" s="18" t="str">
        <f>IF('5.0 Process Quality Mgmt'!I11=0,"",'5.0 Process Quality Mgmt'!I11)</f>
        <v/>
      </c>
      <c r="I44" s="4"/>
      <c r="J44" s="7" t="str">
        <f t="shared" si="0"/>
        <v/>
      </c>
      <c r="K44" s="60"/>
      <c r="L44" s="35"/>
    </row>
    <row r="45" spans="1:12" hidden="1" outlineLevel="1" x14ac:dyDescent="0.25">
      <c r="A45" s="36">
        <v>5.6</v>
      </c>
      <c r="B45" s="24" t="str">
        <f>'5.0 Process Quality Mgmt'!B12</f>
        <v>Defect Detection</v>
      </c>
      <c r="C45" s="4"/>
      <c r="D45" s="18" t="str">
        <f>IF('5.0 Process Quality Mgmt'!H12="","",'5.0 Process Quality Mgmt'!H12)</f>
        <v/>
      </c>
      <c r="E45" s="4"/>
      <c r="F45" s="8"/>
      <c r="G45" s="54"/>
      <c r="H45" s="18" t="str">
        <f>IF('5.0 Process Quality Mgmt'!I12=0,"",'5.0 Process Quality Mgmt'!I12)</f>
        <v/>
      </c>
      <c r="I45" s="4"/>
      <c r="J45" s="7" t="str">
        <f t="shared" si="0"/>
        <v/>
      </c>
      <c r="K45" s="60"/>
      <c r="L45" s="35"/>
    </row>
    <row r="46" spans="1:12" hidden="1" outlineLevel="1" x14ac:dyDescent="0.25">
      <c r="A46" s="36">
        <v>5.7</v>
      </c>
      <c r="B46" s="24" t="str">
        <f>'5.0 Process Quality Mgmt'!B13</f>
        <v>Internal Key Business Metrics</v>
      </c>
      <c r="C46" s="4"/>
      <c r="D46" s="18" t="str">
        <f>IF('5.0 Process Quality Mgmt'!H13="","",'5.0 Process Quality Mgmt'!H13)</f>
        <v/>
      </c>
      <c r="E46" s="4"/>
      <c r="F46" s="8"/>
      <c r="G46" s="54"/>
      <c r="H46" s="18" t="str">
        <f>IF('5.0 Process Quality Mgmt'!I13=0,"",'5.0 Process Quality Mgmt'!I13)</f>
        <v/>
      </c>
      <c r="I46" s="4"/>
      <c r="J46" s="7" t="str">
        <f t="shared" si="0"/>
        <v/>
      </c>
      <c r="K46" s="60"/>
      <c r="L46" s="35"/>
    </row>
    <row r="47" spans="1:12" hidden="1" outlineLevel="1" x14ac:dyDescent="0.25">
      <c r="A47" s="36">
        <v>5.8</v>
      </c>
      <c r="B47" s="24" t="str">
        <f>'5.0 Process Quality Mgmt'!B14</f>
        <v xml:space="preserve">  Quality Performance
- Internal PPM or equivalent
(Last 6 months)</v>
      </c>
      <c r="C47" s="38"/>
      <c r="D47" s="18" t="str">
        <f>IF('5.0 Process Quality Mgmt'!H14="","",'5.0 Process Quality Mgmt'!H14)</f>
        <v/>
      </c>
      <c r="E47" s="13"/>
      <c r="F47" s="14"/>
      <c r="G47" s="57"/>
      <c r="H47" s="18" t="str">
        <f>IF('5.0 Process Quality Mgmt'!I14=0,"",'5.0 Process Quality Mgmt'!I14)</f>
        <v/>
      </c>
      <c r="I47" s="4"/>
      <c r="J47" s="7" t="str">
        <f t="shared" si="0"/>
        <v/>
      </c>
      <c r="K47" s="61"/>
      <c r="L47" s="39"/>
    </row>
    <row r="48" spans="1:12" hidden="1" outlineLevel="1" x14ac:dyDescent="0.25">
      <c r="A48" s="36">
        <v>5.9</v>
      </c>
      <c r="B48" s="24" t="str">
        <f>'5.0 Process Quality Mgmt'!B15</f>
        <v>Delivery Performance
- Internal OTD
Department
(Last 6 months)</v>
      </c>
      <c r="C48" s="4"/>
      <c r="D48" s="18" t="str">
        <f>IF('5.0 Process Quality Mgmt'!H15="","",'5.0 Process Quality Mgmt'!H15)</f>
        <v/>
      </c>
      <c r="E48" s="4"/>
      <c r="F48" s="8"/>
      <c r="G48" s="54"/>
      <c r="H48" s="18" t="str">
        <f>IF('5.0 Process Quality Mgmt'!I15=0,"",'5.0 Process Quality Mgmt'!I15)</f>
        <v/>
      </c>
      <c r="I48" s="4"/>
      <c r="J48" s="7" t="str">
        <f t="shared" si="0"/>
        <v/>
      </c>
      <c r="K48" s="60"/>
      <c r="L48" s="35"/>
    </row>
    <row r="49" spans="1:12" hidden="1" outlineLevel="1" x14ac:dyDescent="0.25">
      <c r="A49" s="41">
        <v>5.0999999999999996</v>
      </c>
      <c r="B49" s="24" t="str">
        <f>'5.0 Process Quality Mgmt'!B16</f>
        <v>Process Control Training</v>
      </c>
      <c r="C49" s="4"/>
      <c r="D49" s="18" t="str">
        <f>IF('5.0 Process Quality Mgmt'!H16="","",'5.0 Process Quality Mgmt'!H16)</f>
        <v/>
      </c>
      <c r="E49" s="4"/>
      <c r="F49" s="8"/>
      <c r="G49" s="54"/>
      <c r="H49" s="18" t="str">
        <f>IF('5.0 Process Quality Mgmt'!I16=0,"",'5.0 Process Quality Mgmt'!I16)</f>
        <v/>
      </c>
      <c r="I49" s="4"/>
      <c r="J49" s="7" t="str">
        <f t="shared" si="0"/>
        <v/>
      </c>
      <c r="K49" s="60"/>
      <c r="L49" s="35"/>
    </row>
    <row r="50" spans="1:12" collapsed="1" x14ac:dyDescent="0.25">
      <c r="A50" s="34">
        <v>6</v>
      </c>
      <c r="B50" s="8" t="str">
        <f ca="1">MID(CELL("FILENAME",'6.0 MFG Capability &amp; Imp. Proce'!A1),FIND("]",CELL("FILENAME",'6.0 MFG Capability &amp; Imp. Proce'!A1))+1,255)</f>
        <v>6.0 MFG Capability &amp; Imp. Proce</v>
      </c>
      <c r="C50" s="4">
        <v>12</v>
      </c>
      <c r="D50" s="17" t="str">
        <f>IF(SUMIF(D51:D62,"&lt;&gt;#N/A")=0,"",SUMIF(D51:D62,"&lt;&gt;#N/A"))</f>
        <v/>
      </c>
      <c r="E50" s="4">
        <f>C50*5</f>
        <v>60</v>
      </c>
      <c r="F50" s="7" t="str">
        <f>IFERROR(D50/E50,"")</f>
        <v/>
      </c>
      <c r="G50" s="52" t="str">
        <f>IF(COUNTIF(D51:D62,"#N/A")=0,"",COUNTIF(D51:D62,"#N/A"))</f>
        <v/>
      </c>
      <c r="H50" s="17" t="str">
        <f>IF(SUMIF(H51:H62,"&lt;&gt;#N/A")=0,"",SUMIF(H51:H62,"&lt;&gt;#N/A"))</f>
        <v/>
      </c>
      <c r="I50" s="4">
        <f t="shared" si="1"/>
        <v>60</v>
      </c>
      <c r="J50" s="7" t="str">
        <f t="shared" si="0"/>
        <v/>
      </c>
      <c r="K50" s="59" t="str">
        <f>IF(COUNTIF(H51:H62,"#N/A")=0,"",COUNTIF(H51:H62,"#N/A"))</f>
        <v/>
      </c>
      <c r="L50" s="35"/>
    </row>
    <row r="51" spans="1:12" hidden="1" outlineLevel="1" x14ac:dyDescent="0.25">
      <c r="A51" s="36">
        <v>6.1</v>
      </c>
      <c r="B51" s="24" t="str">
        <f>'6.0 MFG Capability &amp; Imp. Proce'!B7</f>
        <v>Manufacturing Capability
(Targeted Part Family)</v>
      </c>
      <c r="C51" s="4"/>
      <c r="D51" s="18" t="str">
        <f>IF('6.0 MFG Capability &amp; Imp. Proce'!H7="","",'6.0 MFG Capability &amp; Imp. Proce'!H7)</f>
        <v/>
      </c>
      <c r="E51" s="4"/>
      <c r="F51" s="8"/>
      <c r="G51" s="54"/>
      <c r="H51" s="18" t="str">
        <f>IF('6.0 MFG Capability &amp; Imp. Proce'!I7=0,"",'6.0 MFG Capability &amp; Imp. Proce'!I7)</f>
        <v/>
      </c>
      <c r="I51" s="4"/>
      <c r="J51" s="7" t="str">
        <f t="shared" si="0"/>
        <v/>
      </c>
      <c r="K51" s="60"/>
      <c r="L51" s="35"/>
    </row>
    <row r="52" spans="1:12" hidden="1" outlineLevel="1" x14ac:dyDescent="0.25">
      <c r="A52" s="36">
        <v>6.2</v>
      </c>
      <c r="B52" s="24" t="str">
        <f>'6.0 MFG Capability &amp; Imp. Proce'!B8</f>
        <v>Manufacturing Process Streamlining and Standardization</v>
      </c>
      <c r="C52" s="4"/>
      <c r="D52" s="18" t="str">
        <f>IF('6.0 MFG Capability &amp; Imp. Proce'!H8="","",'6.0 MFG Capability &amp; Imp. Proce'!H8)</f>
        <v/>
      </c>
      <c r="E52" s="4"/>
      <c r="F52" s="8"/>
      <c r="G52" s="54"/>
      <c r="H52" s="18" t="str">
        <f>IF('6.0 MFG Capability &amp; Imp. Proce'!I8=0,"",'6.0 MFG Capability &amp; Imp. Proce'!I8)</f>
        <v/>
      </c>
      <c r="I52" s="4"/>
      <c r="J52" s="7" t="str">
        <f t="shared" si="0"/>
        <v/>
      </c>
      <c r="K52" s="60"/>
      <c r="L52" s="35"/>
    </row>
    <row r="53" spans="1:12" hidden="1" outlineLevel="1" x14ac:dyDescent="0.25">
      <c r="A53" s="36">
        <v>6.3</v>
      </c>
      <c r="B53" s="24" t="str">
        <f>'6.0 MFG Capability &amp; Imp. Proce'!B9</f>
        <v>Set-Up Reduction</v>
      </c>
      <c r="C53" s="43"/>
      <c r="D53" s="18" t="str">
        <f>IF('6.0 MFG Capability &amp; Imp. Proce'!H9="","",'6.0 MFG Capability &amp; Imp. Proce'!H9)</f>
        <v/>
      </c>
      <c r="E53" s="19"/>
      <c r="F53" s="50"/>
      <c r="G53" s="58"/>
      <c r="H53" s="18" t="str">
        <f>IF('6.0 MFG Capability &amp; Imp. Proce'!I9=0,"",'6.0 MFG Capability &amp; Imp. Proce'!I9)</f>
        <v/>
      </c>
      <c r="I53" s="4"/>
      <c r="J53" s="7" t="str">
        <f t="shared" si="0"/>
        <v/>
      </c>
      <c r="K53" s="46"/>
    </row>
    <row r="54" spans="1:12" hidden="1" outlineLevel="1" x14ac:dyDescent="0.25">
      <c r="A54" s="36">
        <v>6.4</v>
      </c>
      <c r="B54" s="24" t="str">
        <f>'6.0 MFG Capability &amp; Imp. Proce'!B10</f>
        <v>Process Planning</v>
      </c>
      <c r="C54" s="43"/>
      <c r="D54" s="18" t="str">
        <f>IF('6.0 MFG Capability &amp; Imp. Proce'!H10="","",'6.0 MFG Capability &amp; Imp. Proce'!H10)</f>
        <v/>
      </c>
      <c r="E54" s="19"/>
      <c r="F54" s="50"/>
      <c r="G54" s="58"/>
      <c r="H54" s="18" t="str">
        <f>IF('6.0 MFG Capability &amp; Imp. Proce'!I10=0,"",'6.0 MFG Capability &amp; Imp. Proce'!I10)</f>
        <v/>
      </c>
      <c r="I54" s="4"/>
      <c r="J54" s="7" t="str">
        <f t="shared" si="0"/>
        <v/>
      </c>
      <c r="K54" s="46"/>
    </row>
    <row r="55" spans="1:12" hidden="1" outlineLevel="1" x14ac:dyDescent="0.25">
      <c r="A55" s="36">
        <v>6.5</v>
      </c>
      <c r="B55" s="24" t="str">
        <f>'6.0 MFG Capability &amp; Imp. Proce'!B11</f>
        <v>Maintenance</v>
      </c>
      <c r="C55" s="43"/>
      <c r="D55" s="18" t="str">
        <f>IF('6.0 MFG Capability &amp; Imp. Proce'!H11="","",'6.0 MFG Capability &amp; Imp. Proce'!H11)</f>
        <v/>
      </c>
      <c r="E55" s="19"/>
      <c r="F55" s="50"/>
      <c r="G55" s="58"/>
      <c r="H55" s="18" t="str">
        <f>IF('6.0 MFG Capability &amp; Imp. Proce'!I11=0,"",'6.0 MFG Capability &amp; Imp. Proce'!I11)</f>
        <v/>
      </c>
      <c r="I55" s="4"/>
      <c r="J55" s="7" t="str">
        <f t="shared" si="0"/>
        <v/>
      </c>
      <c r="K55" s="46"/>
    </row>
    <row r="56" spans="1:12" hidden="1" outlineLevel="1" x14ac:dyDescent="0.25">
      <c r="A56" s="36">
        <v>6.6</v>
      </c>
      <c r="B56" s="24" t="str">
        <f>'6.0 MFG Capability &amp; Imp. Proce'!B12</f>
        <v>Non-Perishable Tooling Design and Control (Fixtures)</v>
      </c>
      <c r="C56" s="43"/>
      <c r="D56" s="18" t="str">
        <f>IF('6.0 MFG Capability &amp; Imp. Proce'!H12="","",'6.0 MFG Capability &amp; Imp. Proce'!H12)</f>
        <v/>
      </c>
      <c r="E56" s="19"/>
      <c r="F56" s="50"/>
      <c r="G56" s="58"/>
      <c r="H56" s="18" t="str">
        <f>IF('6.0 MFG Capability &amp; Imp. Proce'!I12=0,"",'6.0 MFG Capability &amp; Imp. Proce'!I12)</f>
        <v/>
      </c>
      <c r="I56" s="4"/>
      <c r="J56" s="7" t="str">
        <f t="shared" si="0"/>
        <v/>
      </c>
      <c r="K56" s="46"/>
    </row>
    <row r="57" spans="1:12" hidden="1" outlineLevel="1" x14ac:dyDescent="0.25">
      <c r="A57" s="36">
        <v>6.7</v>
      </c>
      <c r="B57" s="24" t="str">
        <f>'6.0 MFG Capability &amp; Imp. Proce'!B13</f>
        <v>Perishable Tooling Control</v>
      </c>
      <c r="C57" s="43"/>
      <c r="D57" s="18" t="str">
        <f>IF('6.0 MFG Capability &amp; Imp. Proce'!H13="","",'6.0 MFG Capability &amp; Imp. Proce'!H13)</f>
        <v/>
      </c>
      <c r="E57" s="19"/>
      <c r="F57" s="50"/>
      <c r="G57" s="58"/>
      <c r="H57" s="18" t="str">
        <f>IF('6.0 MFG Capability &amp; Imp. Proce'!I13=0,"",'6.0 MFG Capability &amp; Imp. Proce'!I13)</f>
        <v/>
      </c>
      <c r="I57" s="4"/>
      <c r="J57" s="7" t="str">
        <f t="shared" si="0"/>
        <v/>
      </c>
      <c r="K57" s="46"/>
    </row>
    <row r="58" spans="1:12" hidden="1" outlineLevel="1" x14ac:dyDescent="0.25">
      <c r="A58" s="36">
        <v>6.8</v>
      </c>
      <c r="B58" s="24" t="str">
        <f>'6.0 MFG Capability &amp; Imp. Proce'!B14</f>
        <v>Tool Life Management</v>
      </c>
      <c r="C58" s="43"/>
      <c r="D58" s="18" t="str">
        <f>IF('6.0 MFG Capability &amp; Imp. Proce'!H14="","",'6.0 MFG Capability &amp; Imp. Proce'!H14)</f>
        <v/>
      </c>
      <c r="E58" s="19"/>
      <c r="F58" s="50"/>
      <c r="G58" s="58"/>
      <c r="H58" s="18" t="str">
        <f>IF('6.0 MFG Capability &amp; Imp. Proce'!I14=0,"",'6.0 MFG Capability &amp; Imp. Proce'!I14)</f>
        <v/>
      </c>
      <c r="I58" s="4"/>
      <c r="J58" s="7" t="str">
        <f t="shared" si="0"/>
        <v/>
      </c>
      <c r="K58" s="46"/>
    </row>
    <row r="59" spans="1:12" hidden="1" outlineLevel="1" x14ac:dyDescent="0.25">
      <c r="A59" s="36">
        <v>6.9</v>
      </c>
      <c r="B59" s="24" t="str">
        <f>'6.0 MFG Capability &amp; Imp. Proce'!B15</f>
        <v>Statistical Process Control
- Collection of Statistical Data</v>
      </c>
      <c r="C59" s="43"/>
      <c r="D59" s="18" t="str">
        <f>IF('6.0 MFG Capability &amp; Imp. Proce'!H15="","",'6.0 MFG Capability &amp; Imp. Proce'!H15)</f>
        <v/>
      </c>
      <c r="E59" s="19"/>
      <c r="F59" s="50"/>
      <c r="G59" s="58"/>
      <c r="H59" s="18" t="str">
        <f>IF('6.0 MFG Capability &amp; Imp. Proce'!I15=0,"",'6.0 MFG Capability &amp; Imp. Proce'!I15)</f>
        <v/>
      </c>
      <c r="I59" s="4"/>
      <c r="J59" s="7" t="str">
        <f t="shared" si="0"/>
        <v/>
      </c>
      <c r="K59" s="46"/>
    </row>
    <row r="60" spans="1:12" hidden="1" outlineLevel="1" x14ac:dyDescent="0.25">
      <c r="A60" s="41">
        <v>6.1</v>
      </c>
      <c r="B60" s="24" t="str">
        <f>'6.0 MFG Capability &amp; Imp. Proce'!B16</f>
        <v>Housekeeping and Organization or 5S +1
(Sorting, Storage, Shining, Standardizing and Sustaining include safety)</v>
      </c>
      <c r="C60" s="43"/>
      <c r="D60" s="18" t="str">
        <f>IF('6.0 MFG Capability &amp; Imp. Proce'!H16="","",'6.0 MFG Capability &amp; Imp. Proce'!H16)</f>
        <v/>
      </c>
      <c r="E60" s="19"/>
      <c r="F60" s="50"/>
      <c r="G60" s="58"/>
      <c r="H60" s="18" t="str">
        <f>IF('6.0 MFG Capability &amp; Imp. Proce'!I16=0,"",'6.0 MFG Capability &amp; Imp. Proce'!I16)</f>
        <v/>
      </c>
      <c r="I60" s="4"/>
      <c r="J60" s="7" t="str">
        <f t="shared" si="0"/>
        <v/>
      </c>
      <c r="K60" s="46"/>
    </row>
    <row r="61" spans="1:12" hidden="1" outlineLevel="1" x14ac:dyDescent="0.25">
      <c r="A61" s="41">
        <v>6.11</v>
      </c>
      <c r="B61" s="24" t="str">
        <f>'6.0 MFG Capability &amp; Imp. Proce'!B17</f>
        <v>Part Handling and Packaging of Hardware</v>
      </c>
      <c r="C61" s="43"/>
      <c r="D61" s="18" t="str">
        <f>IF('6.0 MFG Capability &amp; Imp. Proce'!H17="","",'6.0 MFG Capability &amp; Imp. Proce'!H17)</f>
        <v/>
      </c>
      <c r="E61" s="19"/>
      <c r="F61" s="50"/>
      <c r="G61" s="58"/>
      <c r="H61" s="18" t="str">
        <f>IF('6.0 MFG Capability &amp; Imp. Proce'!I17=0,"",'6.0 MFG Capability &amp; Imp. Proce'!I17)</f>
        <v/>
      </c>
      <c r="I61" s="4"/>
      <c r="J61" s="7" t="str">
        <f t="shared" si="0"/>
        <v/>
      </c>
      <c r="K61" s="46"/>
    </row>
    <row r="62" spans="1:12" hidden="1" outlineLevel="1" x14ac:dyDescent="0.25">
      <c r="A62" s="41">
        <v>6.12</v>
      </c>
      <c r="B62" s="24" t="str">
        <f>'6.0 MFG Capability &amp; Imp. Proce'!B18</f>
        <v>Problem / Failure Investigation
(Corrective Action)</v>
      </c>
      <c r="C62" s="43"/>
      <c r="D62" s="18" t="str">
        <f>IF('6.0 MFG Capability &amp; Imp. Proce'!H18="","",'6.0 MFG Capability &amp; Imp. Proce'!H18)</f>
        <v/>
      </c>
      <c r="E62" s="19"/>
      <c r="F62" s="50"/>
      <c r="G62" s="58"/>
      <c r="H62" s="18" t="str">
        <f>IF('6.0 MFG Capability &amp; Imp. Proce'!I18=0,"",'6.0 MFG Capability &amp; Imp. Proce'!I18)</f>
        <v/>
      </c>
      <c r="I62" s="4"/>
      <c r="J62" s="7" t="str">
        <f t="shared" si="0"/>
        <v/>
      </c>
      <c r="K62" s="46"/>
    </row>
    <row r="63" spans="1:12" collapsed="1" x14ac:dyDescent="0.25">
      <c r="A63" s="34">
        <v>7</v>
      </c>
      <c r="B63" s="8" t="str">
        <f ca="1">MID(CELL("FILENAME",'7.0 Supply Chain Management'!A1),FIND("]",CELL("FILENAME",'7.0 Supply Chain Management'!A1))+1,255)</f>
        <v>7.0 Supply Chain Management</v>
      </c>
      <c r="C63" s="44">
        <v>11</v>
      </c>
      <c r="D63" s="17" t="str">
        <f>IF(SUMIF(D64:D74,"&lt;&gt;#N/A")=0,"",SUMIF(D64:D74,"&lt;&gt;#N/A"))</f>
        <v/>
      </c>
      <c r="E63" s="4">
        <f>C63*5</f>
        <v>55</v>
      </c>
      <c r="F63" s="7" t="str">
        <f>IFERROR(D63/E63,"")</f>
        <v/>
      </c>
      <c r="G63" s="52" t="str">
        <f>IF(COUNTIF(D64:D74,"#N/A")=0,"",COUNTIF(D64:D74,"#N/A"))</f>
        <v/>
      </c>
      <c r="H63" s="17" t="str">
        <f>IF(SUMIF(H64:H74,"&lt;&gt;#N/A")=0,"",SUMIF(H64:H74,"&lt;&gt;#N/A"))</f>
        <v/>
      </c>
      <c r="I63" s="4">
        <f t="shared" si="1"/>
        <v>55</v>
      </c>
      <c r="J63" s="7" t="str">
        <f t="shared" si="0"/>
        <v/>
      </c>
      <c r="K63" s="59" t="str">
        <f>IF(COUNTIF(H64:H74,"#N/A")=0,"",COUNTIF(H64:H74,"#N/A"))</f>
        <v/>
      </c>
    </row>
    <row r="64" spans="1:12" hidden="1" outlineLevel="1" x14ac:dyDescent="0.25">
      <c r="A64" s="36">
        <v>7.1</v>
      </c>
      <c r="B64" s="24" t="str">
        <f>'7.0 Supply Chain Management'!B7</f>
        <v>Sourcing Decisions
(excluding customer directed sources)</v>
      </c>
      <c r="C64" s="43"/>
      <c r="D64" s="18" t="str">
        <f>IF('7.0 Supply Chain Management'!H7="","",'7.0 Supply Chain Management'!H7)</f>
        <v/>
      </c>
      <c r="E64" s="19"/>
      <c r="F64" s="50"/>
      <c r="G64" s="58"/>
      <c r="H64" s="18" t="str">
        <f>IF('7.0 Supply Chain Management'!I7=0,"",'7.0 Supply Chain Management'!I7)</f>
        <v/>
      </c>
      <c r="I64" s="4"/>
      <c r="J64" s="7" t="str">
        <f t="shared" si="0"/>
        <v/>
      </c>
      <c r="K64" s="46"/>
    </row>
    <row r="65" spans="1:11" hidden="1" outlineLevel="1" x14ac:dyDescent="0.25">
      <c r="A65" s="36">
        <v>7.2</v>
      </c>
      <c r="B65" s="24" t="str">
        <f>'7.0 Supply Chain Management'!B8</f>
        <v>Internal Key Business Metrics</v>
      </c>
      <c r="C65" s="43"/>
      <c r="D65" s="18" t="str">
        <f>IF('7.0 Supply Chain Management'!H8="","",'7.0 Supply Chain Management'!H8)</f>
        <v/>
      </c>
      <c r="E65" s="19"/>
      <c r="F65" s="50"/>
      <c r="G65" s="58"/>
      <c r="H65" s="18" t="str">
        <f>IF('7.0 Supply Chain Management'!I8=0,"",'7.0 Supply Chain Management'!I8)</f>
        <v/>
      </c>
      <c r="I65" s="4"/>
      <c r="J65" s="7" t="str">
        <f t="shared" si="0"/>
        <v/>
      </c>
      <c r="K65" s="46"/>
    </row>
    <row r="66" spans="1:11" hidden="1" outlineLevel="1" x14ac:dyDescent="0.25">
      <c r="A66" s="36">
        <v>7.3</v>
      </c>
      <c r="B66" s="24" t="str">
        <f>'7.0 Supply Chain Management'!B9</f>
        <v>Sub-tier Quality Performance
(Last 6 months)</v>
      </c>
      <c r="C66" s="43"/>
      <c r="D66" s="18" t="str">
        <f>IF('7.0 Supply Chain Management'!H9="","",'7.0 Supply Chain Management'!H9)</f>
        <v/>
      </c>
      <c r="E66" s="19"/>
      <c r="F66" s="50"/>
      <c r="G66" s="58"/>
      <c r="H66" s="18" t="str">
        <f>IF('7.0 Supply Chain Management'!I9=0,"",'7.0 Supply Chain Management'!I9)</f>
        <v/>
      </c>
      <c r="I66" s="4"/>
      <c r="J66" s="7" t="str">
        <f t="shared" si="0"/>
        <v/>
      </c>
      <c r="K66" s="46"/>
    </row>
    <row r="67" spans="1:11" hidden="1" outlineLevel="1" x14ac:dyDescent="0.25">
      <c r="A67" s="36">
        <v>7.4</v>
      </c>
      <c r="B67" s="24" t="str">
        <f>'7.0 Supply Chain Management'!B10</f>
        <v>Sub-tier Delivery Performance
(Last 6 months)</v>
      </c>
      <c r="C67" s="43"/>
      <c r="D67" s="18" t="str">
        <f>IF('7.0 Supply Chain Management'!H10="","",'7.0 Supply Chain Management'!H10)</f>
        <v/>
      </c>
      <c r="E67" s="19"/>
      <c r="F67" s="50"/>
      <c r="G67" s="58"/>
      <c r="H67" s="18" t="str">
        <f>IF('7.0 Supply Chain Management'!I10=0,"",'7.0 Supply Chain Management'!I10)</f>
        <v/>
      </c>
      <c r="I67" s="4"/>
      <c r="J67" s="7" t="str">
        <f t="shared" si="0"/>
        <v/>
      </c>
      <c r="K67" s="46"/>
    </row>
    <row r="68" spans="1:11" hidden="1" outlineLevel="1" x14ac:dyDescent="0.25">
      <c r="A68" s="36">
        <v>7.5</v>
      </c>
      <c r="B68" s="24" t="str">
        <f>'7.0 Supply Chain Management'!B11</f>
        <v>Sub-tier Performance Trends
in Quality and Delivery
(Last 12 Months)</v>
      </c>
      <c r="C68" s="43"/>
      <c r="D68" s="18" t="str">
        <f>IF('7.0 Supply Chain Management'!H11="","",'7.0 Supply Chain Management'!H11)</f>
        <v/>
      </c>
      <c r="E68" s="19"/>
      <c r="F68" s="50"/>
      <c r="G68" s="58"/>
      <c r="H68" s="18" t="str">
        <f>IF('7.0 Supply Chain Management'!I11=0,"",'7.0 Supply Chain Management'!I11)</f>
        <v/>
      </c>
      <c r="I68" s="4"/>
      <c r="J68" s="7" t="str">
        <f t="shared" si="0"/>
        <v/>
      </c>
      <c r="K68" s="46"/>
    </row>
    <row r="69" spans="1:11" hidden="1" outlineLevel="1" x14ac:dyDescent="0.25">
      <c r="A69" s="36">
        <v>7.6</v>
      </c>
      <c r="B69" s="24" t="str">
        <f>'7.0 Supply Chain Management'!B12</f>
        <v>Supplier Base</v>
      </c>
      <c r="C69" s="43"/>
      <c r="D69" s="18" t="str">
        <f>IF('7.0 Supply Chain Management'!H12="","",'7.0 Supply Chain Management'!H12)</f>
        <v/>
      </c>
      <c r="E69" s="19"/>
      <c r="F69" s="50"/>
      <c r="G69" s="58"/>
      <c r="H69" s="18" t="str">
        <f>IF('7.0 Supply Chain Management'!I12=0,"",'7.0 Supply Chain Management'!I12)</f>
        <v/>
      </c>
      <c r="I69" s="4"/>
      <c r="J69" s="7" t="str">
        <f t="shared" si="0"/>
        <v/>
      </c>
      <c r="K69" s="46"/>
    </row>
    <row r="70" spans="1:11" hidden="1" outlineLevel="1" x14ac:dyDescent="0.25">
      <c r="A70" s="36">
        <v>7.7</v>
      </c>
      <c r="B70" s="24" t="str">
        <f>'7.0 Supply Chain Management'!B13</f>
        <v>Long-Term Relationships</v>
      </c>
      <c r="C70" s="43"/>
      <c r="D70" s="18" t="str">
        <f>IF('7.0 Supply Chain Management'!H13="","",'7.0 Supply Chain Management'!H13)</f>
        <v/>
      </c>
      <c r="E70" s="19"/>
      <c r="F70" s="50"/>
      <c r="G70" s="58"/>
      <c r="H70" s="18" t="str">
        <f>IF('7.0 Supply Chain Management'!I13=0,"",'7.0 Supply Chain Management'!I13)</f>
        <v/>
      </c>
      <c r="I70" s="4"/>
      <c r="J70" s="7" t="str">
        <f t="shared" si="0"/>
        <v/>
      </c>
      <c r="K70" s="46"/>
    </row>
    <row r="71" spans="1:11" hidden="1" outlineLevel="1" x14ac:dyDescent="0.25">
      <c r="A71" s="36">
        <v>7.8</v>
      </c>
      <c r="B71" s="24" t="str">
        <f>'7.0 Supply Chain Management'!B14</f>
        <v>Product Acceptance</v>
      </c>
      <c r="C71" s="43"/>
      <c r="D71" s="18" t="str">
        <f>IF('7.0 Supply Chain Management'!H14="","",'7.0 Supply Chain Management'!H14)</f>
        <v/>
      </c>
      <c r="E71" s="19"/>
      <c r="F71" s="50"/>
      <c r="G71" s="58"/>
      <c r="H71" s="18" t="str">
        <f>IF('7.0 Supply Chain Management'!I14=0,"",'7.0 Supply Chain Management'!I14)</f>
        <v/>
      </c>
      <c r="I71" s="4"/>
      <c r="J71" s="7" t="str">
        <f t="shared" ref="J71:J98" si="2">IFERROR(H71/I71,"")</f>
        <v/>
      </c>
      <c r="K71" s="46"/>
    </row>
    <row r="72" spans="1:11" hidden="1" outlineLevel="1" x14ac:dyDescent="0.25">
      <c r="A72" s="36">
        <v>7.9</v>
      </c>
      <c r="B72" s="24" t="str">
        <f>'7.0 Supply Chain Management'!B15</f>
        <v>Process Control Criteria
- Supplier Selection</v>
      </c>
      <c r="C72" s="43"/>
      <c r="D72" s="18" t="str">
        <f>IF('7.0 Supply Chain Management'!H15="","",'7.0 Supply Chain Management'!H15)</f>
        <v/>
      </c>
      <c r="E72" s="19"/>
      <c r="F72" s="50"/>
      <c r="G72" s="58"/>
      <c r="H72" s="18" t="str">
        <f>IF('7.0 Supply Chain Management'!I15=0,"",'7.0 Supply Chain Management'!I15)</f>
        <v/>
      </c>
      <c r="I72" s="4"/>
      <c r="J72" s="7" t="str">
        <f t="shared" si="2"/>
        <v/>
      </c>
      <c r="K72" s="46"/>
    </row>
    <row r="73" spans="1:11" hidden="1" outlineLevel="1" x14ac:dyDescent="0.25">
      <c r="A73" s="41">
        <v>7.1</v>
      </c>
      <c r="B73" s="24" t="str">
        <f>'7.0 Supply Chain Management'!B16</f>
        <v>Procurement Training
and Capability</v>
      </c>
      <c r="C73" s="43"/>
      <c r="D73" s="18" t="str">
        <f>IF('7.0 Supply Chain Management'!H16="","",'7.0 Supply Chain Management'!H16)</f>
        <v/>
      </c>
      <c r="E73" s="19"/>
      <c r="F73" s="50"/>
      <c r="G73" s="58"/>
      <c r="H73" s="18" t="str">
        <f>IF('7.0 Supply Chain Management'!I16=0,"",'7.0 Supply Chain Management'!I16)</f>
        <v/>
      </c>
      <c r="I73" s="4"/>
      <c r="J73" s="7" t="str">
        <f t="shared" si="2"/>
        <v/>
      </c>
      <c r="K73" s="46"/>
    </row>
    <row r="74" spans="1:11" hidden="1" outlineLevel="1" x14ac:dyDescent="0.25">
      <c r="A74" s="41">
        <v>7.11</v>
      </c>
      <c r="B74" s="24" t="str">
        <f>'7.0 Supply Chain Management'!B17</f>
        <v>Flow Down Requirements
and Communications</v>
      </c>
      <c r="C74" s="43"/>
      <c r="D74" s="18" t="str">
        <f>IF('7.0 Supply Chain Management'!H17="","",'7.0 Supply Chain Management'!H17)</f>
        <v/>
      </c>
      <c r="E74" s="19"/>
      <c r="F74" s="50"/>
      <c r="G74" s="58"/>
      <c r="H74" s="18" t="str">
        <f>IF('7.0 Supply Chain Management'!I17=0,"",'7.0 Supply Chain Management'!I17)</f>
        <v/>
      </c>
      <c r="I74" s="4"/>
      <c r="J74" s="7" t="str">
        <f t="shared" si="2"/>
        <v/>
      </c>
      <c r="K74" s="46"/>
    </row>
    <row r="75" spans="1:11" collapsed="1" x14ac:dyDescent="0.25">
      <c r="A75" s="34">
        <v>8</v>
      </c>
      <c r="B75" s="8" t="str">
        <f ca="1">MID(CELL("FILENAME",'8.0 Financial Systems'!A1),FIND("]",CELL("FILENAME",'8.0 Financial Systems'!A1))+1,255)</f>
        <v>8.0 Financial Systems</v>
      </c>
      <c r="C75" s="44">
        <v>8</v>
      </c>
      <c r="D75" s="17" t="str">
        <f>IF(SUMIF(D76:D83,"&lt;&gt;#N/A")=0,"",SUMIF(D76:D83,"&lt;&gt;#N/A"))</f>
        <v/>
      </c>
      <c r="E75" s="4">
        <f>C75*5</f>
        <v>40</v>
      </c>
      <c r="F75" s="7" t="str">
        <f>IFERROR(D75/E75,"")</f>
        <v/>
      </c>
      <c r="G75" s="52" t="str">
        <f>IF(COUNTIF(D76:D83,"#N/A")=0,"",COUNTIF(D76:D83,"#N/A"))</f>
        <v/>
      </c>
      <c r="H75" s="17" t="str">
        <f>IF(SUMIF(H76:H83,"&lt;&gt;#N/A")=0,"",SUMIF(H76:H83,"&lt;&gt;#N/A"))</f>
        <v/>
      </c>
      <c r="I75" s="4">
        <f t="shared" ref="I75:I98" si="3">E75</f>
        <v>40</v>
      </c>
      <c r="J75" s="7" t="str">
        <f t="shared" si="2"/>
        <v/>
      </c>
      <c r="K75" s="59" t="str">
        <f>IF(COUNTIF(H76:H83,"#N/A")=0,"",COUNTIF(H76:H83,"#N/A"))</f>
        <v/>
      </c>
    </row>
    <row r="76" spans="1:11" hidden="1" outlineLevel="1" x14ac:dyDescent="0.25">
      <c r="A76" s="36">
        <v>8.1</v>
      </c>
      <c r="B76" s="24" t="str">
        <f>'8.0 Financial Systems'!B7</f>
        <v>Financial Management</v>
      </c>
      <c r="C76" s="43"/>
      <c r="D76" s="18" t="str">
        <f>IF('8.0 Financial Systems'!H7="","",'8.0 Financial Systems'!H7)</f>
        <v/>
      </c>
      <c r="E76" s="19"/>
      <c r="F76" s="50"/>
      <c r="G76" s="58"/>
      <c r="H76" s="18" t="str">
        <f>IF('8.0 Financial Systems'!I7=0,"",'8.0 Financial Systems'!I7)</f>
        <v/>
      </c>
      <c r="I76" s="4"/>
      <c r="J76" s="7" t="str">
        <f t="shared" si="2"/>
        <v/>
      </c>
      <c r="K76" s="46"/>
    </row>
    <row r="77" spans="1:11" hidden="1" outlineLevel="1" x14ac:dyDescent="0.25">
      <c r="A77" s="36">
        <v>8.1999999999999993</v>
      </c>
      <c r="B77" s="24" t="str">
        <f>'8.0 Financial Systems'!B8</f>
        <v>Cost Management</v>
      </c>
      <c r="C77" s="43"/>
      <c r="D77" s="18" t="str">
        <f>IF('8.0 Financial Systems'!H8="","",'8.0 Financial Systems'!H8)</f>
        <v/>
      </c>
      <c r="E77" s="19"/>
      <c r="F77" s="50"/>
      <c r="G77" s="58"/>
      <c r="H77" s="18" t="str">
        <f>IF('8.0 Financial Systems'!I8=0,"",'8.0 Financial Systems'!I8)</f>
        <v/>
      </c>
      <c r="I77" s="4"/>
      <c r="J77" s="7" t="str">
        <f t="shared" si="2"/>
        <v/>
      </c>
      <c r="K77" s="46"/>
    </row>
    <row r="78" spans="1:11" hidden="1" outlineLevel="1" x14ac:dyDescent="0.25">
      <c r="A78" s="36">
        <v>8.3000000000000007</v>
      </c>
      <c r="B78" s="24" t="str">
        <f>'8.0 Financial Systems'!B9</f>
        <v>Financial Planning</v>
      </c>
      <c r="C78" s="43"/>
      <c r="D78" s="18" t="str">
        <f>IF('8.0 Financial Systems'!H9="","",'8.0 Financial Systems'!H9)</f>
        <v/>
      </c>
      <c r="E78" s="19"/>
      <c r="F78" s="50"/>
      <c r="G78" s="58"/>
      <c r="H78" s="18" t="str">
        <f>IF('8.0 Financial Systems'!I9=0,"",'8.0 Financial Systems'!I9)</f>
        <v/>
      </c>
      <c r="I78" s="4"/>
      <c r="J78" s="7" t="str">
        <f t="shared" si="2"/>
        <v/>
      </c>
      <c r="K78" s="46"/>
    </row>
    <row r="79" spans="1:11" hidden="1" outlineLevel="1" x14ac:dyDescent="0.25">
      <c r="A79" s="36">
        <v>8.4</v>
      </c>
      <c r="B79" s="24" t="str">
        <f>'8.0 Financial Systems'!B10</f>
        <v>Capital Expansion Planning</v>
      </c>
      <c r="C79" s="43"/>
      <c r="D79" s="18" t="str">
        <f>IF('8.0 Financial Systems'!H10="","",'8.0 Financial Systems'!H10)</f>
        <v/>
      </c>
      <c r="E79" s="19"/>
      <c r="F79" s="50"/>
      <c r="G79" s="58"/>
      <c r="H79" s="18" t="str">
        <f>IF('8.0 Financial Systems'!I10=0,"",'8.0 Financial Systems'!I10)</f>
        <v/>
      </c>
      <c r="I79" s="4"/>
      <c r="J79" s="7" t="str">
        <f t="shared" si="2"/>
        <v/>
      </c>
      <c r="K79" s="46"/>
    </row>
    <row r="80" spans="1:11" hidden="1" outlineLevel="1" x14ac:dyDescent="0.25">
      <c r="A80" s="36">
        <v>8.5</v>
      </c>
      <c r="B80" s="24" t="str">
        <f>'8.0 Financial Systems'!B11</f>
        <v>Inventory Management
- Annual Inventory Turns</v>
      </c>
      <c r="C80" s="43"/>
      <c r="D80" s="18" t="str">
        <f>IF('8.0 Financial Systems'!H11="","",'8.0 Financial Systems'!H11)</f>
        <v/>
      </c>
      <c r="E80" s="19"/>
      <c r="F80" s="50"/>
      <c r="G80" s="58"/>
      <c r="H80" s="18" t="str">
        <f>IF('8.0 Financial Systems'!I11=0,"",'8.0 Financial Systems'!I11)</f>
        <v/>
      </c>
      <c r="I80" s="4"/>
      <c r="J80" s="7" t="str">
        <f t="shared" si="2"/>
        <v/>
      </c>
      <c r="K80" s="46"/>
    </row>
    <row r="81" spans="1:11" hidden="1" outlineLevel="1" x14ac:dyDescent="0.25">
      <c r="A81" s="36">
        <v>8.6</v>
      </c>
      <c r="B81" s="24" t="str">
        <f>'8.0 Financial Systems'!B12</f>
        <v>Financial Health
- Current Ratio
(Liabilities to Assets)</v>
      </c>
      <c r="C81" s="43"/>
      <c r="D81" s="18" t="str">
        <f>IF('8.0 Financial Systems'!H12="","",'8.0 Financial Systems'!H12)</f>
        <v/>
      </c>
      <c r="E81" s="19"/>
      <c r="F81" s="50"/>
      <c r="G81" s="58"/>
      <c r="H81" s="18" t="str">
        <f>IF('8.0 Financial Systems'!I12=0,"",'8.0 Financial Systems'!I12)</f>
        <v/>
      </c>
      <c r="I81" s="4"/>
      <c r="J81" s="7" t="str">
        <f t="shared" si="2"/>
        <v/>
      </c>
      <c r="K81" s="46"/>
    </row>
    <row r="82" spans="1:11" hidden="1" outlineLevel="1" x14ac:dyDescent="0.25">
      <c r="A82" s="36">
        <v>8.6999999999999993</v>
      </c>
      <c r="B82" s="24" t="str">
        <f>'8.0 Financial Systems'!B13</f>
        <v>Legal Proceedings / Judgements</v>
      </c>
      <c r="C82" s="43"/>
      <c r="D82" s="18" t="str">
        <f>IF('8.0 Financial Systems'!H13="","",'8.0 Financial Systems'!H13)</f>
        <v/>
      </c>
      <c r="E82" s="19"/>
      <c r="F82" s="50"/>
      <c r="G82" s="58"/>
      <c r="H82" s="18" t="str">
        <f>IF('8.0 Financial Systems'!I13=0,"",'8.0 Financial Systems'!I13)</f>
        <v/>
      </c>
      <c r="I82" s="4"/>
      <c r="J82" s="7" t="str">
        <f t="shared" si="2"/>
        <v/>
      </c>
      <c r="K82" s="46"/>
    </row>
    <row r="83" spans="1:11" hidden="1" outlineLevel="1" x14ac:dyDescent="0.25">
      <c r="A83" s="36">
        <v>8.8000000000000007</v>
      </c>
      <c r="B83" s="24" t="str">
        <f>'8.0 Financial Systems'!B14</f>
        <v>Market Diversification</v>
      </c>
      <c r="C83" s="43"/>
      <c r="D83" s="18" t="str">
        <f>IF('8.0 Financial Systems'!H14="","",'8.0 Financial Systems'!H14)</f>
        <v/>
      </c>
      <c r="E83" s="19"/>
      <c r="F83" s="50"/>
      <c r="G83" s="58"/>
      <c r="H83" s="18" t="str">
        <f>IF('8.0 Financial Systems'!I14=0,"",'8.0 Financial Systems'!I14)</f>
        <v/>
      </c>
      <c r="I83" s="4"/>
      <c r="J83" s="7" t="str">
        <f t="shared" si="2"/>
        <v/>
      </c>
      <c r="K83" s="46"/>
    </row>
    <row r="84" spans="1:11" collapsed="1" x14ac:dyDescent="0.25">
      <c r="A84" s="34">
        <v>9</v>
      </c>
      <c r="B84" s="8" t="str">
        <f ca="1">MID(CELL("FILENAME",'9.0 Quality Systems'!A1),FIND("]",CELL("FILENAME",'9.0 Quality Systems'!A1))+1,255)</f>
        <v>9.0 Quality Systems</v>
      </c>
      <c r="C84" s="44">
        <v>13</v>
      </c>
      <c r="D84" s="17" t="str">
        <f>IF(SUMIF(D85:D97,"&lt;&gt;#N/A")=0,"",SUMIF(D85:D97,"&lt;&gt;#N/A"))</f>
        <v/>
      </c>
      <c r="E84" s="4">
        <f>C84*5</f>
        <v>65</v>
      </c>
      <c r="F84" s="7" t="str">
        <f>IFERROR(D84/E84,"")</f>
        <v/>
      </c>
      <c r="G84" s="52" t="str">
        <f>IF(COUNTIF(D85:D97,"#N/A")=0,"",COUNTIF(D85:D97,"#N/A"))</f>
        <v/>
      </c>
      <c r="H84" s="17" t="str">
        <f>IF(SUMIF(H85:H97,"&lt;&gt;#N/A")=0,"",SUMIF(H85:H97,"&lt;&gt;#N/A"))</f>
        <v/>
      </c>
      <c r="I84" s="4">
        <f t="shared" si="3"/>
        <v>65</v>
      </c>
      <c r="J84" s="7" t="str">
        <f t="shared" si="2"/>
        <v/>
      </c>
      <c r="K84" s="59" t="str">
        <f>IF(COUNTIF(H85:H97,"#N/A")=0,"",COUNTIF(H85:H97,"#N/A"))</f>
        <v/>
      </c>
    </row>
    <row r="85" spans="1:11" hidden="1" outlineLevel="1" x14ac:dyDescent="0.25">
      <c r="A85" s="36">
        <v>9.1</v>
      </c>
      <c r="B85" s="24" t="str">
        <f>'9.0 Quality Systems'!B7</f>
        <v>Quality Systems</v>
      </c>
      <c r="C85" s="43"/>
      <c r="D85" s="18" t="str">
        <f>IF('9.0 Quality Systems'!H7="","",'9.0 Quality Systems'!H7)</f>
        <v/>
      </c>
      <c r="E85" s="19"/>
      <c r="F85" s="50"/>
      <c r="G85" s="58"/>
      <c r="H85" s="18" t="str">
        <f>IF('9.0 Quality Systems'!I7=0,"",'9.0 Quality Systems'!I7)</f>
        <v/>
      </c>
      <c r="I85" s="4"/>
      <c r="J85" s="7" t="str">
        <f t="shared" si="2"/>
        <v/>
      </c>
      <c r="K85" s="46"/>
    </row>
    <row r="86" spans="1:11" hidden="1" outlineLevel="1" x14ac:dyDescent="0.25">
      <c r="A86" s="36">
        <v>9.1999999999999993</v>
      </c>
      <c r="B86" s="24" t="str">
        <f>'9.0 Quality Systems'!B8</f>
        <v>Internal Audit Systems</v>
      </c>
      <c r="C86" s="43"/>
      <c r="D86" s="18" t="str">
        <f>IF('9.0 Quality Systems'!H8="","",'9.0 Quality Systems'!H8)</f>
        <v/>
      </c>
      <c r="E86" s="19"/>
      <c r="F86" s="50"/>
      <c r="G86" s="58"/>
      <c r="H86" s="18" t="str">
        <f>IF('9.0 Quality Systems'!I8=0,"",'9.0 Quality Systems'!I8)</f>
        <v/>
      </c>
      <c r="I86" s="4"/>
      <c r="J86" s="7" t="str">
        <f t="shared" si="2"/>
        <v/>
      </c>
      <c r="K86" s="46"/>
    </row>
    <row r="87" spans="1:11" hidden="1" outlineLevel="1" x14ac:dyDescent="0.25">
      <c r="A87" s="36">
        <v>9.3000000000000007</v>
      </c>
      <c r="B87" s="24" t="str">
        <f>'9.0 Quality Systems'!B9</f>
        <v xml:space="preserve">Non-Conforming Material </v>
      </c>
      <c r="C87" s="43"/>
      <c r="D87" s="18" t="str">
        <f>IF('9.0 Quality Systems'!H9="","",'9.0 Quality Systems'!H9)</f>
        <v/>
      </c>
      <c r="E87" s="19"/>
      <c r="F87" s="50"/>
      <c r="G87" s="58"/>
      <c r="H87" s="18" t="str">
        <f>IF('9.0 Quality Systems'!I9=0,"",'9.0 Quality Systems'!I9)</f>
        <v/>
      </c>
      <c r="I87" s="4"/>
      <c r="J87" s="7" t="str">
        <f t="shared" si="2"/>
        <v/>
      </c>
      <c r="K87" s="46"/>
    </row>
    <row r="88" spans="1:11" hidden="1" outlineLevel="1" x14ac:dyDescent="0.25">
      <c r="A88" s="36">
        <v>9.4</v>
      </c>
      <c r="B88" s="24" t="str">
        <f>'9.0 Quality Systems'!B10</f>
        <v>Corrective Action</v>
      </c>
      <c r="C88" s="43"/>
      <c r="D88" s="18" t="str">
        <f>IF('9.0 Quality Systems'!H10="","",'9.0 Quality Systems'!H10)</f>
        <v/>
      </c>
      <c r="E88" s="19"/>
      <c r="F88" s="50"/>
      <c r="G88" s="58"/>
      <c r="H88" s="18" t="str">
        <f>IF('9.0 Quality Systems'!I10=0,"",'9.0 Quality Systems'!I10)</f>
        <v/>
      </c>
      <c r="I88" s="4"/>
      <c r="J88" s="7" t="str">
        <f t="shared" si="2"/>
        <v/>
      </c>
      <c r="K88" s="46"/>
    </row>
    <row r="89" spans="1:11" hidden="1" outlineLevel="1" x14ac:dyDescent="0.25">
      <c r="A89" s="36">
        <v>9.5</v>
      </c>
      <c r="B89" s="24" t="str">
        <f>'9.0 Quality Systems'!B11</f>
        <v>Control of Scrap</v>
      </c>
      <c r="C89" s="43"/>
      <c r="D89" s="18" t="str">
        <f>IF('9.0 Quality Systems'!H11="","",'9.0 Quality Systems'!H11)</f>
        <v/>
      </c>
      <c r="E89" s="19"/>
      <c r="F89" s="50"/>
      <c r="G89" s="58"/>
      <c r="H89" s="18" t="str">
        <f>IF('9.0 Quality Systems'!I11=0,"",'9.0 Quality Systems'!I11)</f>
        <v/>
      </c>
      <c r="I89" s="4"/>
      <c r="J89" s="7" t="str">
        <f t="shared" si="2"/>
        <v/>
      </c>
      <c r="K89" s="46"/>
    </row>
    <row r="90" spans="1:11" hidden="1" outlineLevel="1" x14ac:dyDescent="0.25">
      <c r="A90" s="36">
        <v>9.6</v>
      </c>
      <c r="B90" s="24" t="str">
        <f>'9.0 Quality Systems'!B12</f>
        <v>Cost of Poor Quality
(COPQ)</v>
      </c>
      <c r="C90" s="43"/>
      <c r="D90" s="18" t="str">
        <f>IF('9.0 Quality Systems'!H12="","",'9.0 Quality Systems'!H12)</f>
        <v/>
      </c>
      <c r="E90" s="19"/>
      <c r="F90" s="50"/>
      <c r="G90" s="58"/>
      <c r="H90" s="18" t="str">
        <f>IF('9.0 Quality Systems'!I12=0,"",'9.0 Quality Systems'!I12)</f>
        <v/>
      </c>
      <c r="I90" s="4"/>
      <c r="J90" s="7" t="str">
        <f t="shared" si="2"/>
        <v/>
      </c>
      <c r="K90" s="46"/>
    </row>
    <row r="91" spans="1:11" hidden="1" outlineLevel="1" x14ac:dyDescent="0.25">
      <c r="A91" s="36">
        <v>9.6999999999999993</v>
      </c>
      <c r="B91" s="24" t="str">
        <f>'9.0 Quality Systems'!B13</f>
        <v>Calibration Control</v>
      </c>
      <c r="C91" s="43"/>
      <c r="D91" s="18" t="str">
        <f>IF('9.0 Quality Systems'!H13="","",'9.0 Quality Systems'!H13)</f>
        <v/>
      </c>
      <c r="E91" s="19"/>
      <c r="F91" s="50"/>
      <c r="G91" s="58"/>
      <c r="H91" s="18" t="str">
        <f>IF('9.0 Quality Systems'!I13=0,"",'9.0 Quality Systems'!I13)</f>
        <v/>
      </c>
      <c r="I91" s="4"/>
      <c r="J91" s="7" t="str">
        <f t="shared" si="2"/>
        <v/>
      </c>
      <c r="K91" s="46"/>
    </row>
    <row r="92" spans="1:11" hidden="1" outlineLevel="1" x14ac:dyDescent="0.25">
      <c r="A92" s="36">
        <v>9.8000000000000007</v>
      </c>
      <c r="B92" s="24" t="str">
        <f>'9.0 Quality Systems'!B14</f>
        <v>Measurement System Analysis (MSA)
- Understanding / Control</v>
      </c>
      <c r="C92" s="43"/>
      <c r="D92" s="18" t="str">
        <f>IF('9.0 Quality Systems'!H14="","",'9.0 Quality Systems'!H14)</f>
        <v/>
      </c>
      <c r="E92" s="19"/>
      <c r="F92" s="50"/>
      <c r="G92" s="58"/>
      <c r="H92" s="18" t="str">
        <f>IF('9.0 Quality Systems'!I14=0,"",'9.0 Quality Systems'!I14)</f>
        <v/>
      </c>
      <c r="I92" s="4"/>
      <c r="J92" s="7" t="str">
        <f t="shared" si="2"/>
        <v/>
      </c>
      <c r="K92" s="46"/>
    </row>
    <row r="93" spans="1:11" hidden="1" outlineLevel="1" x14ac:dyDescent="0.25">
      <c r="A93" s="36">
        <v>9.9</v>
      </c>
      <c r="B93" s="24" t="str">
        <f>'9.0 Quality Systems'!B15</f>
        <v xml:space="preserve">Supplier Qualification </v>
      </c>
      <c r="C93" s="43"/>
      <c r="D93" s="18" t="str">
        <f>IF('9.0 Quality Systems'!H15="","",'9.0 Quality Systems'!H15)</f>
        <v/>
      </c>
      <c r="E93" s="19"/>
      <c r="F93" s="50"/>
      <c r="G93" s="58"/>
      <c r="H93" s="18" t="str">
        <f>IF('9.0 Quality Systems'!I15=0,"",'9.0 Quality Systems'!I15)</f>
        <v/>
      </c>
      <c r="I93" s="4"/>
      <c r="J93" s="7" t="str">
        <f t="shared" si="2"/>
        <v/>
      </c>
      <c r="K93" s="46"/>
    </row>
    <row r="94" spans="1:11" hidden="1" outlineLevel="1" x14ac:dyDescent="0.25">
      <c r="A94" s="41">
        <v>9.1</v>
      </c>
      <c r="B94" s="24" t="str">
        <f>'9.0 Quality Systems'!B16</f>
        <v>Quality / Inspection Planning</v>
      </c>
      <c r="C94" s="43"/>
      <c r="D94" s="18" t="str">
        <f>IF('9.0 Quality Systems'!H16="","",'9.0 Quality Systems'!H16)</f>
        <v/>
      </c>
      <c r="E94" s="19"/>
      <c r="F94" s="50"/>
      <c r="G94" s="58"/>
      <c r="H94" s="18" t="str">
        <f>IF('9.0 Quality Systems'!I16=0,"",'9.0 Quality Systems'!I16)</f>
        <v/>
      </c>
      <c r="I94" s="4"/>
      <c r="J94" s="7" t="str">
        <f t="shared" si="2"/>
        <v/>
      </c>
      <c r="K94" s="46"/>
    </row>
    <row r="95" spans="1:11" hidden="1" outlineLevel="1" x14ac:dyDescent="0.25">
      <c r="A95" s="41">
        <v>9.11</v>
      </c>
      <c r="B95" s="24" t="str">
        <f>'9.0 Quality Systems'!B17</f>
        <v>Record Retention</v>
      </c>
      <c r="C95" s="43"/>
      <c r="D95" s="18" t="str">
        <f>IF('9.0 Quality Systems'!H17="","",'9.0 Quality Systems'!H17)</f>
        <v/>
      </c>
      <c r="E95" s="19"/>
      <c r="F95" s="50"/>
      <c r="G95" s="58"/>
      <c r="H95" s="18" t="str">
        <f>IF('9.0 Quality Systems'!I17=0,"",'9.0 Quality Systems'!I17)</f>
        <v/>
      </c>
      <c r="I95" s="4"/>
      <c r="J95" s="7" t="str">
        <f t="shared" si="2"/>
        <v/>
      </c>
      <c r="K95" s="46"/>
    </row>
    <row r="96" spans="1:11" hidden="1" outlineLevel="1" x14ac:dyDescent="0.25">
      <c r="A96" s="41">
        <v>9.1199999999999992</v>
      </c>
      <c r="B96" s="24" t="str">
        <f>'9.0 Quality Systems'!B18</f>
        <v>Contract Review</v>
      </c>
      <c r="C96" s="43"/>
      <c r="D96" s="18" t="str">
        <f>IF('9.0 Quality Systems'!H18="","",'9.0 Quality Systems'!H18)</f>
        <v/>
      </c>
      <c r="E96" s="19"/>
      <c r="F96" s="50"/>
      <c r="G96" s="58"/>
      <c r="H96" s="18" t="str">
        <f>IF('9.0 Quality Systems'!I18=0,"",'9.0 Quality Systems'!I18)</f>
        <v/>
      </c>
      <c r="I96" s="4"/>
      <c r="J96" s="7" t="str">
        <f t="shared" si="2"/>
        <v/>
      </c>
      <c r="K96" s="46"/>
    </row>
    <row r="97" spans="1:11" hidden="1" outlineLevel="1" x14ac:dyDescent="0.25">
      <c r="A97" s="41">
        <v>9.1300000000000008</v>
      </c>
      <c r="B97" s="24" t="str">
        <f>'9.0 Quality Systems'!B19</f>
        <v>Traceability System</v>
      </c>
      <c r="C97" s="43"/>
      <c r="D97" s="18" t="str">
        <f>IF('9.0 Quality Systems'!H19="","",'9.0 Quality Systems'!H19)</f>
        <v/>
      </c>
      <c r="E97" s="19"/>
      <c r="F97" s="50"/>
      <c r="G97" s="58"/>
      <c r="H97" s="18" t="str">
        <f>IF('9.0 Quality Systems'!I19=0,"",'9.0 Quality Systems'!I19)</f>
        <v/>
      </c>
      <c r="I97" s="4"/>
      <c r="J97" s="7" t="str">
        <f t="shared" si="2"/>
        <v/>
      </c>
      <c r="K97" s="46"/>
    </row>
    <row r="98" spans="1:11" ht="15.75" collapsed="1" thickBot="1" x14ac:dyDescent="0.3">
      <c r="A98" s="34">
        <v>10</v>
      </c>
      <c r="B98" s="8" t="str">
        <f ca="1">MID(CELL("FILENAME",'10.0 Operational Excellence'!A1),FIND("]",CELL("FILENAME",'10.0 Operational Excellence'!A1))+1,255)</f>
        <v>10.0 Operational Excellence</v>
      </c>
      <c r="C98" s="44">
        <v>7</v>
      </c>
      <c r="D98" s="17" t="str">
        <f>IF(SUMIF(D99:D105,"&lt;&gt;#N/A")=0,"",SUMIF(D99:D105,"&lt;&gt;#N/A"))</f>
        <v/>
      </c>
      <c r="E98" s="4">
        <f>C98*5</f>
        <v>35</v>
      </c>
      <c r="F98" s="7" t="str">
        <f>IFERROR(D98/E98,"")</f>
        <v/>
      </c>
      <c r="G98" s="52" t="str">
        <f>IF(COUNTIF(D99:D105,"#N/A")=0,"",COUNTIF(D99:D105,"#N/A"))</f>
        <v/>
      </c>
      <c r="H98" s="17" t="str">
        <f>IF(SUMIF(H99:H105,"&lt;&gt;#N/A")=0,"",SUMIF(H99:H105,"&lt;&gt;#N/A"))</f>
        <v/>
      </c>
      <c r="I98" s="4">
        <f t="shared" si="3"/>
        <v>35</v>
      </c>
      <c r="J98" s="7" t="str">
        <f t="shared" si="2"/>
        <v/>
      </c>
      <c r="K98" s="59" t="str">
        <f>IF(COUNTIF(H99:H105,"#N/A")=0,"",COUNTIF(H99:H105,"#N/A"))</f>
        <v/>
      </c>
    </row>
    <row r="99" spans="1:11" hidden="1" outlineLevel="1" x14ac:dyDescent="0.25">
      <c r="A99" s="36">
        <v>10.1</v>
      </c>
      <c r="B99" s="24" t="str">
        <f>'10.0 Operational Excellence'!B7</f>
        <v xml:space="preserve">Lean  Manufacturing </v>
      </c>
      <c r="D99" s="18" t="str">
        <f>IF('10.0 Operational Excellence'!H7="","",'10.0 Operational Excellence'!H7)</f>
        <v/>
      </c>
      <c r="E99" s="19"/>
      <c r="F99" s="50"/>
      <c r="G99" s="20"/>
      <c r="H99" s="18" t="str">
        <f>IF('10.0 Operational Excellence'!I7=0,"",'10.0 Operational Excellence'!I7)</f>
        <v/>
      </c>
      <c r="I99" s="45"/>
      <c r="J99" s="45"/>
      <c r="K99" s="46"/>
    </row>
    <row r="100" spans="1:11" hidden="1" outlineLevel="1" x14ac:dyDescent="0.25">
      <c r="A100" s="36">
        <v>10.199999999999999</v>
      </c>
      <c r="B100" s="24" t="str">
        <f>'10.0 Operational Excellence'!B8</f>
        <v>Process Improvement
- Approach and Tools</v>
      </c>
      <c r="D100" s="18" t="str">
        <f>IF('10.0 Operational Excellence'!H8="","",'10.0 Operational Excellence'!H8)</f>
        <v/>
      </c>
      <c r="E100" s="19"/>
      <c r="F100" s="50"/>
      <c r="G100" s="20"/>
      <c r="H100" s="18" t="str">
        <f>IF('10.0 Operational Excellence'!I8=0,"",'10.0 Operational Excellence'!I8)</f>
        <v/>
      </c>
      <c r="I100" s="45"/>
      <c r="J100" s="45"/>
      <c r="K100" s="46"/>
    </row>
    <row r="101" spans="1:11" hidden="1" outlineLevel="1" x14ac:dyDescent="0.25">
      <c r="A101" s="36">
        <v>10.3</v>
      </c>
      <c r="B101" s="24" t="str">
        <f>'10.0 Operational Excellence'!B9</f>
        <v>Capacity and Growth Planning</v>
      </c>
      <c r="D101" s="18" t="str">
        <f>IF('10.0 Operational Excellence'!H9="","",'10.0 Operational Excellence'!H9)</f>
        <v/>
      </c>
      <c r="E101" s="19"/>
      <c r="F101" s="50"/>
      <c r="G101" s="20"/>
      <c r="H101" s="18" t="str">
        <f>IF('10.0 Operational Excellence'!I9=0,"",'10.0 Operational Excellence'!I9)</f>
        <v/>
      </c>
      <c r="I101" s="45"/>
      <c r="J101" s="45"/>
      <c r="K101" s="46"/>
    </row>
    <row r="102" spans="1:11" hidden="1" outlineLevel="1" x14ac:dyDescent="0.25">
      <c r="A102" s="36">
        <v>10.4</v>
      </c>
      <c r="B102" s="24" t="str">
        <f>'10.0 Operational Excellence'!B10</f>
        <v xml:space="preserve">Material Resource Planning </v>
      </c>
      <c r="D102" s="18" t="str">
        <f>IF('10.0 Operational Excellence'!H10="","",'10.0 Operational Excellence'!H10)</f>
        <v/>
      </c>
      <c r="E102" s="19"/>
      <c r="F102" s="50"/>
      <c r="G102" s="20"/>
      <c r="H102" s="18" t="str">
        <f>IF('10.0 Operational Excellence'!I10=0,"",'10.0 Operational Excellence'!I10)</f>
        <v/>
      </c>
      <c r="I102" s="45"/>
      <c r="J102" s="45"/>
      <c r="K102" s="46"/>
    </row>
    <row r="103" spans="1:11" hidden="1" outlineLevel="1" x14ac:dyDescent="0.25">
      <c r="A103" s="36">
        <v>10.5</v>
      </c>
      <c r="B103" s="24" t="str">
        <f>'10.0 Operational Excellence'!B11</f>
        <v>Material Planning
Business Systems</v>
      </c>
      <c r="D103" s="18" t="str">
        <f>IF('10.0 Operational Excellence'!H11="","",'10.0 Operational Excellence'!H11)</f>
        <v/>
      </c>
      <c r="E103" s="19"/>
      <c r="F103" s="50"/>
      <c r="G103" s="20"/>
      <c r="H103" s="18" t="str">
        <f>IF('10.0 Operational Excellence'!I11=0,"",'10.0 Operational Excellence'!I11)</f>
        <v/>
      </c>
      <c r="I103" s="45"/>
      <c r="J103" s="45"/>
      <c r="K103" s="46"/>
    </row>
    <row r="104" spans="1:11" hidden="1" outlineLevel="1" x14ac:dyDescent="0.25">
      <c r="A104" s="36">
        <v>10.6</v>
      </c>
      <c r="B104" s="24" t="str">
        <f>'10.0 Operational Excellence'!B12</f>
        <v>Scheduling / Delivery</v>
      </c>
      <c r="D104" s="18" t="str">
        <f>IF('10.0 Operational Excellence'!H12="","",'10.0 Operational Excellence'!H12)</f>
        <v/>
      </c>
      <c r="E104" s="19"/>
      <c r="F104" s="50"/>
      <c r="G104" s="20"/>
      <c r="H104" s="18" t="str">
        <f>IF('10.0 Operational Excellence'!I12=0,"",'10.0 Operational Excellence'!I12)</f>
        <v/>
      </c>
      <c r="I104" s="45"/>
      <c r="J104" s="45"/>
      <c r="K104" s="46"/>
    </row>
    <row r="105" spans="1:11" ht="15.75" hidden="1" outlineLevel="1" thickBot="1" x14ac:dyDescent="0.3">
      <c r="A105" s="36">
        <v>10.7</v>
      </c>
      <c r="B105" s="24" t="str">
        <f>'10.0 Operational Excellence'!B13</f>
        <v>Receipt of Customers Orders</v>
      </c>
      <c r="D105" s="18" t="str">
        <f>IF('10.0 Operational Excellence'!H13="","",'10.0 Operational Excellence'!H13)</f>
        <v/>
      </c>
      <c r="E105" s="19"/>
      <c r="F105" s="50"/>
      <c r="G105" s="20"/>
      <c r="H105" s="18" t="str">
        <f>IF('10.0 Operational Excellence'!I13=0,"",'10.0 Operational Excellence'!I13)</f>
        <v/>
      </c>
      <c r="I105" s="45"/>
      <c r="J105" s="45"/>
      <c r="K105" s="46"/>
    </row>
    <row r="106" spans="1:11" ht="15.75" collapsed="1" thickBot="1" x14ac:dyDescent="0.3">
      <c r="A106" s="47" t="s">
        <v>540</v>
      </c>
      <c r="B106" s="48"/>
      <c r="C106" s="6">
        <f>SUM(C6,C9,C17,C31,C39,C50,C63,C75,C84,C98)</f>
        <v>90</v>
      </c>
      <c r="D106" s="21" t="str">
        <f>IF(SUM(D6,D9,D17,D31,D39,D50,D63,D75,D84,D98)=0,"",SUM(D6,D9,D17,D31,D39,D50,D63,D75,D84,D98))</f>
        <v/>
      </c>
      <c r="E106" s="6">
        <f>SUM(E6,E9,E17,E31,E39,E50,E63,E75,E84,E98)</f>
        <v>450</v>
      </c>
      <c r="F106" s="51" t="str">
        <f>IFERROR(D106/E106,"")</f>
        <v/>
      </c>
      <c r="G106" s="64" t="str">
        <f>IF(SUM(G6,G9,G17,G31,G39,G50,G63,G75,G84,G98)=0,"",SUM(G6,G9,G17,G31,G39,G50,G63,G75,G84,G98))</f>
        <v/>
      </c>
      <c r="H106" s="21" t="str">
        <f>IF(SUM(H6,H9,H17,H31,H39,H50,H63,H75,H84,H98)=0,"",SUM(H6,H9,H17,H31,H39,H50,H63,H75,H84,H98))</f>
        <v/>
      </c>
      <c r="I106" s="6">
        <f>SUM(I6:I105)</f>
        <v>450</v>
      </c>
      <c r="J106" s="51" t="str">
        <f>IFERROR(H106/I106,"")</f>
        <v/>
      </c>
      <c r="K106" s="22" t="str">
        <f>IF(SUM(K6,K9,K17,K31,K39,K50,K63,K75,K84,K98)=0,"",SUM(K6,K9,K17,K31,K39,K50,K63,K75,K84,K98))</f>
        <v/>
      </c>
    </row>
    <row r="107" spans="1:11" x14ac:dyDescent="0.25">
      <c r="D107" s="16"/>
      <c r="F107" s="16"/>
      <c r="G107" s="16"/>
    </row>
    <row r="108" spans="1:11" x14ac:dyDescent="0.25">
      <c r="D108" s="16"/>
      <c r="F108" s="16"/>
      <c r="G108" s="16"/>
    </row>
    <row r="109" spans="1:11" x14ac:dyDescent="0.25">
      <c r="D109" s="16"/>
      <c r="F109" s="16"/>
      <c r="G109" s="16"/>
    </row>
    <row r="114" spans="2:2" x14ac:dyDescent="0.25">
      <c r="B114" s="35"/>
    </row>
  </sheetData>
  <sheetProtection algorithmName="SHA-512" hashValue="J5JoXZvJ+DZvZIv0/Q3ksElXMv06gEGmw6vDqsm5kz+UHlz6+YKW/tgYFXhb1EplJgNLnpHiYfRyPLh5nM/mRw==" saltValue="2NNWka10DcMTW3MswqqJsw==" spinCount="100000" sheet="1" objects="1" scenarios="1"/>
  <mergeCells count="3">
    <mergeCell ref="G1:I1"/>
    <mergeCell ref="G2:I2"/>
    <mergeCell ref="G3:I3"/>
  </mergeCells>
  <pageMargins left="0.25" right="0.25" top="0.75" bottom="0.75" header="0.3" footer="0.3"/>
  <pageSetup orientation="landscape" r:id="rId1"/>
  <headerFooter>
    <oddFooter>&amp;L&amp;A&amp;C&amp;B Confidential&amp;B&amp;RPage &amp;P</oddFooter>
  </headerFooter>
  <ignoredErrors>
    <ignoredError sqref="E10:E16" formulaRange="1"/>
    <ignoredError sqref="D7" evalError="1"/>
    <ignoredError sqref="D106 F106" formula="1"/>
  </ignoredError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C1015-A5C1-4D25-9E41-F4489F4FE6BB}">
  <sheetPr codeName="Sheet1"/>
  <dimension ref="A1:I33"/>
  <sheetViews>
    <sheetView zoomScaleNormal="100" workbookViewId="0">
      <pane ySplit="3" topLeftCell="A9" activePane="bottomLeft" state="frozen"/>
      <selection pane="bottomLeft" activeCell="C21" sqref="C21"/>
    </sheetView>
  </sheetViews>
  <sheetFormatPr defaultColWidth="9.140625" defaultRowHeight="15" x14ac:dyDescent="0.25"/>
  <cols>
    <col min="1" max="1" width="19" style="25" customWidth="1"/>
    <col min="2" max="2" width="20.42578125" style="25" bestFit="1" customWidth="1"/>
    <col min="3" max="3" width="60.85546875" style="25" customWidth="1"/>
    <col min="4" max="4" width="14" style="25" customWidth="1"/>
    <col min="5" max="5" width="8.5703125" style="25" customWidth="1"/>
    <col min="6" max="6" width="19.42578125" style="25" bestFit="1" customWidth="1"/>
    <col min="7" max="7" width="23" style="25" bestFit="1" customWidth="1"/>
    <col min="8" max="16384" width="9.140625" style="25"/>
  </cols>
  <sheetData>
    <row r="1" spans="1:9" ht="15.75" x14ac:dyDescent="0.25">
      <c r="A1" s="152"/>
      <c r="B1" s="155" t="s">
        <v>567</v>
      </c>
      <c r="C1" s="155"/>
      <c r="D1" s="155"/>
      <c r="E1" s="156"/>
    </row>
    <row r="2" spans="1:9" ht="23.25" customHeight="1" x14ac:dyDescent="0.25">
      <c r="A2" s="153"/>
      <c r="B2" s="157" t="s">
        <v>557</v>
      </c>
      <c r="C2" s="157"/>
      <c r="D2" s="159" t="s">
        <v>569</v>
      </c>
      <c r="E2" s="160"/>
      <c r="F2" s="108" t="s">
        <v>541</v>
      </c>
      <c r="H2" s="97"/>
      <c r="I2" s="97"/>
    </row>
    <row r="3" spans="1:9" ht="35.25" customHeight="1" thickBot="1" x14ac:dyDescent="0.3">
      <c r="A3" s="154"/>
      <c r="B3" s="158"/>
      <c r="C3" s="158"/>
      <c r="D3" s="161" t="s">
        <v>568</v>
      </c>
      <c r="E3" s="162"/>
      <c r="F3" s="90"/>
      <c r="G3" s="90"/>
      <c r="H3" s="97"/>
      <c r="I3" s="97"/>
    </row>
    <row r="4" spans="1:9" x14ac:dyDescent="0.25">
      <c r="A4" s="91"/>
      <c r="H4" s="96"/>
      <c r="I4" s="96"/>
    </row>
    <row r="5" spans="1:9" x14ac:dyDescent="0.25">
      <c r="A5" s="91"/>
      <c r="H5" s="96"/>
      <c r="I5" s="96"/>
    </row>
    <row r="6" spans="1:9" x14ac:dyDescent="0.25">
      <c r="A6" s="91"/>
      <c r="H6" s="96"/>
      <c r="I6" s="96"/>
    </row>
    <row r="7" spans="1:9" x14ac:dyDescent="0.25">
      <c r="A7" s="91"/>
      <c r="B7" s="111" t="s">
        <v>592</v>
      </c>
      <c r="H7" s="96"/>
      <c r="I7" s="96"/>
    </row>
    <row r="8" spans="1:9" x14ac:dyDescent="0.25">
      <c r="A8" s="91"/>
      <c r="H8" s="96"/>
      <c r="I8" s="96"/>
    </row>
    <row r="9" spans="1:9" x14ac:dyDescent="0.25">
      <c r="A9" s="91"/>
      <c r="H9" s="96"/>
      <c r="I9" s="96"/>
    </row>
    <row r="10" spans="1:9" x14ac:dyDescent="0.25">
      <c r="A10" s="91"/>
      <c r="H10" s="96"/>
      <c r="I10" s="96"/>
    </row>
    <row r="11" spans="1:9" x14ac:dyDescent="0.25">
      <c r="A11" s="91"/>
      <c r="H11" s="96"/>
      <c r="I11" s="96"/>
    </row>
    <row r="12" spans="1:9" x14ac:dyDescent="0.25">
      <c r="A12" s="91"/>
      <c r="H12" s="96"/>
      <c r="I12" s="96"/>
    </row>
    <row r="13" spans="1:9" x14ac:dyDescent="0.25">
      <c r="A13" s="91"/>
      <c r="H13" s="96"/>
      <c r="I13" s="96"/>
    </row>
    <row r="14" spans="1:9" x14ac:dyDescent="0.25">
      <c r="A14" s="91"/>
      <c r="H14" s="96"/>
      <c r="I14" s="96"/>
    </row>
    <row r="15" spans="1:9" x14ac:dyDescent="0.25">
      <c r="A15" s="91"/>
      <c r="H15" s="96"/>
      <c r="I15" s="96"/>
    </row>
    <row r="16" spans="1:9" x14ac:dyDescent="0.25">
      <c r="A16" s="91"/>
      <c r="H16" s="96"/>
      <c r="I16" s="96"/>
    </row>
    <row r="17" spans="1:9" x14ac:dyDescent="0.25">
      <c r="A17" s="91"/>
      <c r="H17" s="96"/>
      <c r="I17" s="96"/>
    </row>
    <row r="18" spans="1:9" x14ac:dyDescent="0.25">
      <c r="A18" s="91"/>
      <c r="H18" s="96"/>
      <c r="I18" s="96"/>
    </row>
    <row r="19" spans="1:9" x14ac:dyDescent="0.25">
      <c r="A19" s="91"/>
      <c r="H19" s="96"/>
      <c r="I19" s="96"/>
    </row>
    <row r="20" spans="1:9" x14ac:dyDescent="0.25">
      <c r="A20" s="91"/>
      <c r="B20" s="92"/>
      <c r="C20" s="93"/>
      <c r="D20" s="93"/>
      <c r="E20" s="93"/>
      <c r="F20" s="93"/>
      <c r="G20" s="93"/>
      <c r="H20" s="96"/>
      <c r="I20" s="96"/>
    </row>
    <row r="21" spans="1:9" x14ac:dyDescent="0.25">
      <c r="A21" s="91"/>
      <c r="C21" s="102"/>
      <c r="D21" s="102"/>
      <c r="E21" s="40"/>
      <c r="F21" s="93"/>
      <c r="G21" s="93"/>
      <c r="H21" s="96"/>
      <c r="I21" s="96"/>
    </row>
    <row r="22" spans="1:9" ht="15.75" x14ac:dyDescent="0.25">
      <c r="A22" s="109" t="s">
        <v>559</v>
      </c>
      <c r="B22" s="110"/>
      <c r="C22" s="93"/>
      <c r="D22" s="93"/>
      <c r="E22" s="99"/>
      <c r="F22" s="93"/>
      <c r="G22" s="93"/>
      <c r="H22" s="96"/>
      <c r="I22" s="96"/>
    </row>
    <row r="23" spans="1:9" x14ac:dyDescent="0.25">
      <c r="A23" s="91"/>
      <c r="B23" s="92"/>
      <c r="C23" s="94"/>
      <c r="D23" s="94"/>
      <c r="E23" s="100"/>
      <c r="F23" s="94"/>
      <c r="G23" s="93"/>
      <c r="H23" s="96"/>
      <c r="I23" s="96"/>
    </row>
    <row r="24" spans="1:9" ht="36.75" customHeight="1" x14ac:dyDescent="0.25">
      <c r="A24" s="103" t="s">
        <v>558</v>
      </c>
      <c r="B24" s="104" t="s">
        <v>570</v>
      </c>
      <c r="C24" s="104" t="s">
        <v>571</v>
      </c>
      <c r="D24" s="163" t="s">
        <v>572</v>
      </c>
      <c r="E24" s="164"/>
      <c r="F24" s="42"/>
      <c r="G24" s="42"/>
      <c r="H24" s="42"/>
      <c r="I24" s="42"/>
    </row>
    <row r="25" spans="1:9" ht="60.75" customHeight="1" x14ac:dyDescent="0.25">
      <c r="A25" s="105">
        <v>0</v>
      </c>
      <c r="B25" s="106" t="s">
        <v>560</v>
      </c>
      <c r="C25" s="107" t="s">
        <v>573</v>
      </c>
      <c r="D25" s="150">
        <v>43873</v>
      </c>
      <c r="E25" s="151"/>
      <c r="F25" s="42"/>
      <c r="G25" s="95"/>
      <c r="H25" s="96"/>
      <c r="I25" s="96"/>
    </row>
    <row r="26" spans="1:9" x14ac:dyDescent="0.25">
      <c r="E26" s="98"/>
    </row>
    <row r="27" spans="1:9" x14ac:dyDescent="0.25">
      <c r="A27" s="76"/>
      <c r="B27" s="77"/>
      <c r="C27" s="77"/>
      <c r="D27" s="77"/>
      <c r="E27" s="101"/>
      <c r="G27" s="77"/>
      <c r="H27" s="77"/>
    </row>
    <row r="28" spans="1:9" x14ac:dyDescent="0.25">
      <c r="E28" s="98"/>
    </row>
    <row r="29" spans="1:9" x14ac:dyDescent="0.25">
      <c r="E29" s="98"/>
    </row>
    <row r="30" spans="1:9" x14ac:dyDescent="0.25">
      <c r="E30" s="98"/>
    </row>
    <row r="31" spans="1:9" x14ac:dyDescent="0.25">
      <c r="E31" s="98"/>
    </row>
    <row r="32" spans="1:9" x14ac:dyDescent="0.25">
      <c r="E32" s="98"/>
    </row>
    <row r="33" spans="5:5" x14ac:dyDescent="0.25">
      <c r="E33" s="98"/>
    </row>
  </sheetData>
  <mergeCells count="7">
    <mergeCell ref="D25:E25"/>
    <mergeCell ref="A1:A3"/>
    <mergeCell ref="B1:E1"/>
    <mergeCell ref="B2:C3"/>
    <mergeCell ref="D2:E2"/>
    <mergeCell ref="D3:E3"/>
    <mergeCell ref="D24:E24"/>
  </mergeCells>
  <dataValidations count="1">
    <dataValidation type="list" allowBlank="1" showInputMessage="1" showErrorMessage="1" sqref="H4:I23" xr:uid="{E470FF3D-FC70-4E5C-B7CF-D5636953B9B7}">
      <formula1>$A$27:$G$27</formula1>
    </dataValidation>
  </dataValidations>
  <pageMargins left="0.25" right="0.25" top="0.75" bottom="0.75" header="0.3" footer="0.3"/>
  <pageSetup orientation="landscape" r:id="rId1"/>
  <headerFooter>
    <oddFooter>&amp;L&amp;A&amp;C&amp;B Confidential&amp;B&amp;RPage &amp;P</oddFooter>
  </headerFooter>
  <drawing r:id="rId2"/>
  <legacyDrawing r:id="rId3"/>
  <controls>
    <mc:AlternateContent xmlns:mc="http://schemas.openxmlformats.org/markup-compatibility/2006">
      <mc:Choice Requires="x14">
        <control shapeId="14337" r:id="rId4" name="ArGrDigsig1">
          <controlPr defaultSize="0" autoLine="0" r:id="rId5">
            <anchor moveWithCells="1">
              <from>
                <xdr:col>1</xdr:col>
                <xdr:colOff>38100</xdr:colOff>
                <xdr:row>8</xdr:row>
                <xdr:rowOff>133350</xdr:rowOff>
              </from>
              <to>
                <xdr:col>2</xdr:col>
                <xdr:colOff>2628900</xdr:colOff>
                <xdr:row>21</xdr:row>
                <xdr:rowOff>95250</xdr:rowOff>
              </to>
            </anchor>
          </controlPr>
        </control>
      </mc:Choice>
      <mc:Fallback>
        <control shapeId="14337" r:id="rId4" name="ArGrDigsig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68826-D68B-4038-9401-C604269A7419}">
  <dimension ref="A1:I17"/>
  <sheetViews>
    <sheetView workbookViewId="0">
      <pane ySplit="6" topLeftCell="A7" activePane="bottomLeft" state="frozen"/>
      <selection pane="bottomLeft" activeCell="G9" sqref="G9"/>
    </sheetView>
  </sheetViews>
  <sheetFormatPr defaultColWidth="9.140625" defaultRowHeight="15" x14ac:dyDescent="0.25"/>
  <cols>
    <col min="1" max="1" width="5.5703125" style="25" bestFit="1" customWidth="1"/>
    <col min="2" max="2" width="11.42578125" style="25" customWidth="1"/>
    <col min="3" max="3" width="17" style="25" customWidth="1"/>
    <col min="4" max="4" width="18.28515625" style="25" bestFit="1" customWidth="1"/>
    <col min="5" max="5" width="19.5703125" style="25" bestFit="1" customWidth="1"/>
    <col min="6" max="6" width="19.42578125" style="25" bestFit="1" customWidth="1"/>
    <col min="7" max="7" width="23" style="25" bestFit="1" customWidth="1"/>
    <col min="8" max="16384" width="9.140625" style="25"/>
  </cols>
  <sheetData>
    <row r="1" spans="1:9" ht="15.75" thickBot="1" x14ac:dyDescent="0.3">
      <c r="F1" s="26" t="s">
        <v>15</v>
      </c>
      <c r="G1" s="122" t="str">
        <f>IF(Instructions!G1="","",Instructions!G1)</f>
        <v/>
      </c>
      <c r="H1" s="122"/>
      <c r="I1" s="122"/>
    </row>
    <row r="2" spans="1:9" ht="15.75" thickBot="1" x14ac:dyDescent="0.3">
      <c r="E2" s="27" t="s">
        <v>541</v>
      </c>
      <c r="F2" s="26" t="s">
        <v>16</v>
      </c>
      <c r="G2" s="122" t="str">
        <f>IF(Instructions!G2="","",Instructions!G2)</f>
        <v/>
      </c>
      <c r="H2" s="122"/>
      <c r="I2" s="122"/>
    </row>
    <row r="3" spans="1:9" ht="15.75" thickBot="1" x14ac:dyDescent="0.3">
      <c r="F3" s="26" t="s">
        <v>17</v>
      </c>
      <c r="G3" s="121" t="str">
        <f>IF(Instructions!G3="","",Instructions!G3)</f>
        <v/>
      </c>
      <c r="H3" s="121"/>
      <c r="I3" s="121"/>
    </row>
    <row r="4" spans="1:9" ht="15.75" thickBot="1" x14ac:dyDescent="0.3"/>
    <row r="5" spans="1:9" x14ac:dyDescent="0.25">
      <c r="A5" s="124" t="s">
        <v>0</v>
      </c>
      <c r="B5" s="126" t="s">
        <v>12</v>
      </c>
      <c r="C5" s="123" t="s">
        <v>1</v>
      </c>
      <c r="D5" s="123"/>
      <c r="E5" s="123"/>
      <c r="F5" s="123"/>
      <c r="G5" s="69" t="s">
        <v>7</v>
      </c>
      <c r="H5" s="128" t="s">
        <v>13</v>
      </c>
      <c r="I5" s="130" t="s">
        <v>14</v>
      </c>
    </row>
    <row r="6" spans="1:9" ht="21" customHeight="1" thickBot="1" x14ac:dyDescent="0.3">
      <c r="A6" s="125"/>
      <c r="B6" s="127"/>
      <c r="C6" s="70">
        <v>1</v>
      </c>
      <c r="D6" s="70">
        <v>2</v>
      </c>
      <c r="E6" s="70">
        <v>3</v>
      </c>
      <c r="F6" s="70">
        <v>4</v>
      </c>
      <c r="G6" s="70">
        <v>5</v>
      </c>
      <c r="H6" s="129"/>
      <c r="I6" s="131"/>
    </row>
    <row r="7" spans="1:9" ht="113.25" thickBot="1" x14ac:dyDescent="0.3">
      <c r="A7" s="71">
        <v>1.1000000000000001</v>
      </c>
      <c r="B7" s="72" t="s">
        <v>8</v>
      </c>
      <c r="C7" s="73" t="s">
        <v>2</v>
      </c>
      <c r="D7" s="73" t="s">
        <v>3</v>
      </c>
      <c r="E7" s="73" t="s">
        <v>4</v>
      </c>
      <c r="F7" s="73" t="s">
        <v>5</v>
      </c>
      <c r="G7" s="73" t="s">
        <v>6</v>
      </c>
      <c r="H7" s="2"/>
      <c r="I7" s="3"/>
    </row>
    <row r="8" spans="1:9" ht="102" thickBot="1" x14ac:dyDescent="0.3">
      <c r="A8" s="71">
        <v>1.2</v>
      </c>
      <c r="B8" s="72" t="s">
        <v>9</v>
      </c>
      <c r="C8" s="74" t="s">
        <v>542</v>
      </c>
      <c r="D8" s="74" t="s">
        <v>10</v>
      </c>
      <c r="E8" s="74" t="s">
        <v>543</v>
      </c>
      <c r="F8" s="74" t="s">
        <v>11</v>
      </c>
      <c r="G8" s="73" t="s">
        <v>577</v>
      </c>
      <c r="H8" s="2"/>
      <c r="I8" s="3"/>
    </row>
    <row r="9" spans="1:9" ht="15.75" thickBot="1" x14ac:dyDescent="0.3"/>
    <row r="10" spans="1:9" ht="15.75" thickBot="1" x14ac:dyDescent="0.3">
      <c r="G10" s="81" t="s">
        <v>57</v>
      </c>
      <c r="H10" s="1" t="str">
        <f>IF(SUMIF(H7:H8,"&lt;&gt;#N/A")=0,"",SUMIF(H7:H8,"&lt;&gt;#N/A"))</f>
        <v/>
      </c>
      <c r="I10" s="1" t="str">
        <f>IF(SUMIF(I7:I8,"&lt;&gt;#N/A")=0,"",SUMIF(I7:I8,"&lt;&gt;#N/A"))</f>
        <v/>
      </c>
    </row>
    <row r="17" spans="1:8" x14ac:dyDescent="0.25">
      <c r="A17" s="76"/>
      <c r="B17" s="77" t="e">
        <v>#N/A</v>
      </c>
      <c r="C17" s="77">
        <v>1</v>
      </c>
      <c r="D17" s="77">
        <v>2</v>
      </c>
      <c r="E17" s="77">
        <v>3</v>
      </c>
      <c r="F17" s="77">
        <v>4</v>
      </c>
      <c r="G17" s="77">
        <v>5</v>
      </c>
      <c r="H17" s="77"/>
    </row>
  </sheetData>
  <sheetProtection algorithmName="SHA-512" hashValue="MYvlQRp8rQ6EyvSd0YnIE6291xVaRnuVhHjYYK2wKBthGSDjfWBecOpIVxT8aw+gLOGPmB3C/AwYmKIg1COgmw==" saltValue="WijvUVJrBwI/1OM7dVc6wQ==" spinCount="100000" sheet="1" objects="1" scenarios="1"/>
  <mergeCells count="8">
    <mergeCell ref="G3:I3"/>
    <mergeCell ref="G2:I2"/>
    <mergeCell ref="G1:I1"/>
    <mergeCell ref="C5:F5"/>
    <mergeCell ref="A5:A6"/>
    <mergeCell ref="B5:B6"/>
    <mergeCell ref="H5:H6"/>
    <mergeCell ref="I5:I6"/>
  </mergeCells>
  <dataValidations count="1">
    <dataValidation type="list" allowBlank="1" showInputMessage="1" showErrorMessage="1" sqref="H7:I8" xr:uid="{0A1FEB1A-2140-4F4E-9AE3-A85A80F75E57}">
      <formula1>$A$17:$G$17</formula1>
    </dataValidation>
  </dataValidations>
  <pageMargins left="0.25" right="0.25" top="0.75" bottom="0.75" header="0.3" footer="0.3"/>
  <pageSetup orientation="landscape" r:id="rId1"/>
  <headerFooter>
    <oddFooter>&amp;L&amp;A&amp;C&amp;B Confidential&amp;B&amp;RPage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A2D75-3210-4C47-BA03-888852355D82}">
  <dimension ref="A1:I17"/>
  <sheetViews>
    <sheetView workbookViewId="0">
      <pane ySplit="6" topLeftCell="A7" activePane="bottomLeft" state="frozen"/>
      <selection pane="bottomLeft" activeCell="B9" sqref="B9"/>
    </sheetView>
  </sheetViews>
  <sheetFormatPr defaultColWidth="9.140625" defaultRowHeight="15" x14ac:dyDescent="0.25"/>
  <cols>
    <col min="1" max="1" width="5.5703125" style="25" bestFit="1" customWidth="1"/>
    <col min="2" max="2" width="12.7109375" style="25" customWidth="1"/>
    <col min="3" max="3" width="17" style="25" customWidth="1"/>
    <col min="4" max="4" width="17.7109375" style="25" customWidth="1"/>
    <col min="5" max="5" width="19.5703125" style="25" bestFit="1" customWidth="1"/>
    <col min="6" max="6" width="19.42578125" style="25" bestFit="1" customWidth="1"/>
    <col min="7" max="7" width="23" style="25" bestFit="1" customWidth="1"/>
    <col min="8" max="16384" width="9.140625" style="25"/>
  </cols>
  <sheetData>
    <row r="1" spans="1:9" ht="15.75" thickBot="1" x14ac:dyDescent="0.3">
      <c r="F1" s="26" t="s">
        <v>15</v>
      </c>
      <c r="G1" s="122" t="str">
        <f>IFERROR(IF('1.0 Customer Service'!G1:I1="","",'1.0 Customer Service'!G1:I1),"")</f>
        <v/>
      </c>
      <c r="H1" s="122"/>
      <c r="I1" s="122"/>
    </row>
    <row r="2" spans="1:9" ht="15.75" thickBot="1" x14ac:dyDescent="0.3">
      <c r="E2" s="27" t="s">
        <v>541</v>
      </c>
      <c r="F2" s="26" t="s">
        <v>16</v>
      </c>
      <c r="G2" s="132" t="str">
        <f>IFERROR(IF('1.0 Customer Service'!G2:I2="","",'1.0 Customer Service'!G2:I2),"")</f>
        <v/>
      </c>
      <c r="H2" s="132"/>
      <c r="I2" s="132"/>
    </row>
    <row r="3" spans="1:9" ht="15.75" thickBot="1" x14ac:dyDescent="0.3">
      <c r="F3" s="26" t="s">
        <v>17</v>
      </c>
      <c r="G3" s="132" t="str">
        <f>IFERROR(IF('1.0 Customer Service'!G3:I3="","",'1.0 Customer Service'!G3:I3),"")</f>
        <v/>
      </c>
      <c r="H3" s="132"/>
      <c r="I3" s="132"/>
    </row>
    <row r="4" spans="1:9" ht="15.75" thickBot="1" x14ac:dyDescent="0.3"/>
    <row r="5" spans="1:9" x14ac:dyDescent="0.25">
      <c r="A5" s="124" t="s">
        <v>0</v>
      </c>
      <c r="B5" s="126" t="s">
        <v>12</v>
      </c>
      <c r="C5" s="123" t="s">
        <v>1</v>
      </c>
      <c r="D5" s="123"/>
      <c r="E5" s="123"/>
      <c r="F5" s="123"/>
      <c r="G5" s="69" t="s">
        <v>7</v>
      </c>
      <c r="H5" s="128" t="s">
        <v>13</v>
      </c>
      <c r="I5" s="130" t="s">
        <v>14</v>
      </c>
    </row>
    <row r="6" spans="1:9" ht="21" customHeight="1" thickBot="1" x14ac:dyDescent="0.3">
      <c r="A6" s="125"/>
      <c r="B6" s="127"/>
      <c r="C6" s="70">
        <v>1</v>
      </c>
      <c r="D6" s="70">
        <v>2</v>
      </c>
      <c r="E6" s="70">
        <v>3</v>
      </c>
      <c r="F6" s="70">
        <v>4</v>
      </c>
      <c r="G6" s="70">
        <v>5</v>
      </c>
      <c r="H6" s="129"/>
      <c r="I6" s="131"/>
    </row>
    <row r="7" spans="1:9" ht="57.75" customHeight="1" thickBot="1" x14ac:dyDescent="0.3">
      <c r="A7" s="71">
        <v>2.1</v>
      </c>
      <c r="B7" s="72" t="s">
        <v>18</v>
      </c>
      <c r="C7" s="73" t="s">
        <v>19</v>
      </c>
      <c r="D7" s="73" t="s">
        <v>20</v>
      </c>
      <c r="E7" s="73" t="s">
        <v>21</v>
      </c>
      <c r="F7" s="73" t="s">
        <v>22</v>
      </c>
      <c r="G7" s="73" t="s">
        <v>23</v>
      </c>
      <c r="H7" s="2"/>
      <c r="I7" s="3"/>
    </row>
    <row r="8" spans="1:9" ht="56.25" customHeight="1" thickBot="1" x14ac:dyDescent="0.3">
      <c r="A8" s="71">
        <v>2.2000000000000002</v>
      </c>
      <c r="B8" s="72" t="s">
        <v>49</v>
      </c>
      <c r="C8" s="74" t="s">
        <v>24</v>
      </c>
      <c r="D8" s="74" t="s">
        <v>25</v>
      </c>
      <c r="E8" s="74" t="s">
        <v>26</v>
      </c>
      <c r="F8" s="74" t="s">
        <v>27</v>
      </c>
      <c r="G8" s="73" t="s">
        <v>28</v>
      </c>
      <c r="H8" s="2"/>
      <c r="I8" s="3"/>
    </row>
    <row r="9" spans="1:9" ht="45.75" thickBot="1" x14ac:dyDescent="0.3">
      <c r="A9" s="71">
        <v>2.2999999999999998</v>
      </c>
      <c r="B9" s="72" t="s">
        <v>29</v>
      </c>
      <c r="C9" s="74" t="s">
        <v>35</v>
      </c>
      <c r="D9" s="74" t="s">
        <v>34</v>
      </c>
      <c r="E9" s="74" t="s">
        <v>36</v>
      </c>
      <c r="F9" s="74" t="s">
        <v>37</v>
      </c>
      <c r="G9" s="73" t="s">
        <v>38</v>
      </c>
      <c r="H9" s="2"/>
      <c r="I9" s="3"/>
    </row>
    <row r="10" spans="1:9" ht="79.5" thickBot="1" x14ac:dyDescent="0.3">
      <c r="A10" s="71">
        <v>2.4</v>
      </c>
      <c r="B10" s="72" t="s">
        <v>30</v>
      </c>
      <c r="C10" s="74" t="s">
        <v>39</v>
      </c>
      <c r="D10" s="74" t="s">
        <v>578</v>
      </c>
      <c r="E10" s="74" t="s">
        <v>40</v>
      </c>
      <c r="F10" s="74" t="s">
        <v>41</v>
      </c>
      <c r="G10" s="74" t="s">
        <v>42</v>
      </c>
      <c r="H10" s="2"/>
      <c r="I10" s="3"/>
    </row>
    <row r="11" spans="1:9" ht="36.75" thickBot="1" x14ac:dyDescent="0.3">
      <c r="A11" s="71">
        <v>2.5</v>
      </c>
      <c r="B11" s="72" t="s">
        <v>31</v>
      </c>
      <c r="C11" s="74" t="s">
        <v>43</v>
      </c>
      <c r="D11" s="74" t="s">
        <v>44</v>
      </c>
      <c r="E11" s="74" t="s">
        <v>45</v>
      </c>
      <c r="F11" s="74" t="s">
        <v>46</v>
      </c>
      <c r="G11" s="73" t="s">
        <v>47</v>
      </c>
      <c r="H11" s="2"/>
      <c r="I11" s="3"/>
    </row>
    <row r="12" spans="1:9" ht="68.25" thickBot="1" x14ac:dyDescent="0.3">
      <c r="A12" s="71">
        <v>2.6</v>
      </c>
      <c r="B12" s="72" t="s">
        <v>32</v>
      </c>
      <c r="C12" s="74" t="s">
        <v>48</v>
      </c>
      <c r="D12" s="74" t="s">
        <v>50</v>
      </c>
      <c r="E12" s="74" t="s">
        <v>51</v>
      </c>
      <c r="F12" s="74" t="s">
        <v>52</v>
      </c>
      <c r="G12" s="73" t="s">
        <v>53</v>
      </c>
      <c r="H12" s="2"/>
      <c r="I12" s="3"/>
    </row>
    <row r="13" spans="1:9" ht="102" thickBot="1" x14ac:dyDescent="0.3">
      <c r="A13" s="71">
        <v>2.7</v>
      </c>
      <c r="B13" s="72" t="s">
        <v>33</v>
      </c>
      <c r="C13" s="74" t="s">
        <v>579</v>
      </c>
      <c r="D13" s="74" t="s">
        <v>54</v>
      </c>
      <c r="E13" s="74" t="s">
        <v>55</v>
      </c>
      <c r="F13" s="74" t="s">
        <v>56</v>
      </c>
      <c r="G13" s="73" t="s">
        <v>580</v>
      </c>
      <c r="H13" s="2"/>
      <c r="I13" s="3"/>
    </row>
    <row r="14" spans="1:9" ht="15.75" thickBot="1" x14ac:dyDescent="0.3"/>
    <row r="15" spans="1:9" ht="15.75" thickBot="1" x14ac:dyDescent="0.3">
      <c r="G15" s="75" t="s">
        <v>57</v>
      </c>
      <c r="H15" s="78" t="str">
        <f>IF(SUMIF(H7:H13,"&lt;&gt;#N/A")=0,"",SUMIF(H7:H13,"&lt;&gt;#N/A"))</f>
        <v/>
      </c>
      <c r="I15" s="1" t="str">
        <f>IF(SUMIF(I7:I13,"&lt;&gt;#N/A")=0,"",SUMIF(I7:I13,"&lt;&gt;#N/A"))</f>
        <v/>
      </c>
    </row>
    <row r="17" spans="1:8" x14ac:dyDescent="0.25">
      <c r="A17" s="77"/>
      <c r="B17" s="77" t="e">
        <v>#N/A</v>
      </c>
      <c r="C17" s="77">
        <v>1</v>
      </c>
      <c r="D17" s="77">
        <v>2</v>
      </c>
      <c r="E17" s="77">
        <v>3</v>
      </c>
      <c r="F17" s="77">
        <v>4</v>
      </c>
      <c r="G17" s="77">
        <v>5</v>
      </c>
      <c r="H17" s="76"/>
    </row>
  </sheetData>
  <mergeCells count="8">
    <mergeCell ref="G1:I1"/>
    <mergeCell ref="G2:I2"/>
    <mergeCell ref="G3:I3"/>
    <mergeCell ref="A5:A6"/>
    <mergeCell ref="B5:B6"/>
    <mergeCell ref="C5:F5"/>
    <mergeCell ref="H5:H6"/>
    <mergeCell ref="I5:I6"/>
  </mergeCells>
  <dataValidations disablePrompts="1" count="1">
    <dataValidation type="list" allowBlank="1" showInputMessage="1" showErrorMessage="1" sqref="H7:I13" xr:uid="{A08F7BE1-E420-454E-B75E-1F370E70DFA5}">
      <formula1>$A$17:$G$17</formula1>
    </dataValidation>
  </dataValidations>
  <pageMargins left="0.25" right="0.25" top="0.75" bottom="0.75" header="0.3" footer="0.3"/>
  <pageSetup orientation="landscape" r:id="rId1"/>
  <headerFooter>
    <oddFooter>&amp;L&amp;A&amp;C&amp;B Confidential&amp;B&amp;RPage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886EF-A7F2-413D-BA88-7FA0B2012691}">
  <dimension ref="A1:I23"/>
  <sheetViews>
    <sheetView workbookViewId="0">
      <pane ySplit="6" topLeftCell="A17" activePane="bottomLeft" state="frozen"/>
      <selection activeCell="A7" sqref="A7"/>
      <selection pane="bottomLeft" activeCell="F19" sqref="F19"/>
    </sheetView>
  </sheetViews>
  <sheetFormatPr defaultColWidth="9.140625" defaultRowHeight="15" x14ac:dyDescent="0.25"/>
  <cols>
    <col min="1" max="1" width="5.5703125" style="25" bestFit="1" customWidth="1"/>
    <col min="2" max="2" width="12.7109375" style="25" customWidth="1"/>
    <col min="3" max="3" width="17" style="25" customWidth="1"/>
    <col min="4" max="4" width="17.7109375" style="25" customWidth="1"/>
    <col min="5" max="5" width="19.5703125" style="25" bestFit="1" customWidth="1"/>
    <col min="6" max="6" width="19.42578125" style="25" bestFit="1" customWidth="1"/>
    <col min="7" max="7" width="23" style="25" bestFit="1" customWidth="1"/>
    <col min="8" max="16384" width="9.140625" style="25"/>
  </cols>
  <sheetData>
    <row r="1" spans="1:9" ht="15.75" thickBot="1" x14ac:dyDescent="0.3">
      <c r="F1" s="26" t="s">
        <v>15</v>
      </c>
      <c r="G1" s="122" t="str">
        <f>IFERROR(IF('1.0 Customer Service'!G1:I1="","",'1.0 Customer Service'!G1:I1),"")</f>
        <v/>
      </c>
      <c r="H1" s="122"/>
      <c r="I1" s="122"/>
    </row>
    <row r="2" spans="1:9" ht="15.75" thickBot="1" x14ac:dyDescent="0.3">
      <c r="E2" s="27" t="s">
        <v>541</v>
      </c>
      <c r="F2" s="26" t="s">
        <v>16</v>
      </c>
      <c r="G2" s="132" t="str">
        <f>IFERROR(IF('1.0 Customer Service'!G2:I2="","",'1.0 Customer Service'!G2:I2),"")</f>
        <v/>
      </c>
      <c r="H2" s="132"/>
      <c r="I2" s="132"/>
    </row>
    <row r="3" spans="1:9" ht="15.75" thickBot="1" x14ac:dyDescent="0.3">
      <c r="F3" s="26" t="s">
        <v>17</v>
      </c>
      <c r="G3" s="132" t="str">
        <f>IFERROR(IF('1.0 Customer Service'!G3:I3="","",'1.0 Customer Service'!G3:I3),"")</f>
        <v/>
      </c>
      <c r="H3" s="132"/>
      <c r="I3" s="132"/>
    </row>
    <row r="4" spans="1:9" ht="15.75" thickBot="1" x14ac:dyDescent="0.3"/>
    <row r="5" spans="1:9" x14ac:dyDescent="0.25">
      <c r="A5" s="124" t="s">
        <v>0</v>
      </c>
      <c r="B5" s="126" t="s">
        <v>12</v>
      </c>
      <c r="C5" s="123" t="s">
        <v>1</v>
      </c>
      <c r="D5" s="123"/>
      <c r="E5" s="123"/>
      <c r="F5" s="123"/>
      <c r="G5" s="69" t="s">
        <v>7</v>
      </c>
      <c r="H5" s="128" t="s">
        <v>13</v>
      </c>
      <c r="I5" s="130" t="s">
        <v>14</v>
      </c>
    </row>
    <row r="6" spans="1:9" ht="21" customHeight="1" thickBot="1" x14ac:dyDescent="0.3">
      <c r="A6" s="125"/>
      <c r="B6" s="127"/>
      <c r="C6" s="70">
        <v>1</v>
      </c>
      <c r="D6" s="70">
        <v>2</v>
      </c>
      <c r="E6" s="70">
        <v>3</v>
      </c>
      <c r="F6" s="70">
        <v>4</v>
      </c>
      <c r="G6" s="70">
        <v>5</v>
      </c>
      <c r="H6" s="129"/>
      <c r="I6" s="131"/>
    </row>
    <row r="7" spans="1:9" ht="90.75" thickBot="1" x14ac:dyDescent="0.3">
      <c r="A7" s="71">
        <v>3.1</v>
      </c>
      <c r="B7" s="72" t="s">
        <v>58</v>
      </c>
      <c r="C7" s="73" t="s">
        <v>71</v>
      </c>
      <c r="D7" s="73" t="s">
        <v>72</v>
      </c>
      <c r="E7" s="73" t="s">
        <v>581</v>
      </c>
      <c r="F7" s="73" t="s">
        <v>73</v>
      </c>
      <c r="G7" s="73" t="s">
        <v>74</v>
      </c>
      <c r="H7" s="2"/>
      <c r="I7" s="3"/>
    </row>
    <row r="8" spans="1:9" ht="147" thickBot="1" x14ac:dyDescent="0.3">
      <c r="A8" s="71">
        <v>3.2</v>
      </c>
      <c r="B8" s="72" t="s">
        <v>59</v>
      </c>
      <c r="C8" s="74" t="s">
        <v>75</v>
      </c>
      <c r="D8" s="74" t="s">
        <v>582</v>
      </c>
      <c r="E8" s="74" t="s">
        <v>583</v>
      </c>
      <c r="F8" s="74" t="s">
        <v>76</v>
      </c>
      <c r="G8" s="73" t="s">
        <v>77</v>
      </c>
      <c r="H8" s="2"/>
      <c r="I8" s="3"/>
    </row>
    <row r="9" spans="1:9" ht="135.75" thickBot="1" x14ac:dyDescent="0.3">
      <c r="A9" s="71">
        <v>3.3</v>
      </c>
      <c r="B9" s="72" t="s">
        <v>60</v>
      </c>
      <c r="C9" s="74" t="s">
        <v>78</v>
      </c>
      <c r="D9" s="74" t="s">
        <v>79</v>
      </c>
      <c r="E9" s="74" t="s">
        <v>80</v>
      </c>
      <c r="F9" s="74" t="s">
        <v>584</v>
      </c>
      <c r="G9" s="73" t="s">
        <v>81</v>
      </c>
      <c r="H9" s="2"/>
      <c r="I9" s="3"/>
    </row>
    <row r="10" spans="1:9" ht="158.25" thickBot="1" x14ac:dyDescent="0.3">
      <c r="A10" s="71">
        <v>3.4</v>
      </c>
      <c r="B10" s="72" t="s">
        <v>61</v>
      </c>
      <c r="C10" s="74" t="s">
        <v>82</v>
      </c>
      <c r="D10" s="74" t="s">
        <v>83</v>
      </c>
      <c r="E10" s="74" t="s">
        <v>84</v>
      </c>
      <c r="F10" s="74" t="s">
        <v>85</v>
      </c>
      <c r="G10" s="74" t="s">
        <v>86</v>
      </c>
      <c r="H10" s="2"/>
      <c r="I10" s="3"/>
    </row>
    <row r="11" spans="1:9" ht="158.25" thickBot="1" x14ac:dyDescent="0.3">
      <c r="A11" s="71">
        <v>3.5</v>
      </c>
      <c r="B11" s="72" t="s">
        <v>62</v>
      </c>
      <c r="C11" s="74" t="s">
        <v>585</v>
      </c>
      <c r="D11" s="74" t="s">
        <v>87</v>
      </c>
      <c r="E11" s="74" t="s">
        <v>88</v>
      </c>
      <c r="F11" s="74" t="s">
        <v>89</v>
      </c>
      <c r="G11" s="73" t="s">
        <v>90</v>
      </c>
      <c r="H11" s="2"/>
      <c r="I11" s="3"/>
    </row>
    <row r="12" spans="1:9" ht="68.25" thickBot="1" x14ac:dyDescent="0.3">
      <c r="A12" s="71">
        <v>3.6</v>
      </c>
      <c r="B12" s="72" t="s">
        <v>63</v>
      </c>
      <c r="C12" s="74" t="s">
        <v>91</v>
      </c>
      <c r="D12" s="74" t="s">
        <v>92</v>
      </c>
      <c r="E12" s="74" t="s">
        <v>93</v>
      </c>
      <c r="F12" s="74" t="s">
        <v>94</v>
      </c>
      <c r="G12" s="73" t="s">
        <v>95</v>
      </c>
      <c r="H12" s="2"/>
      <c r="I12" s="3"/>
    </row>
    <row r="13" spans="1:9" ht="135.75" thickBot="1" x14ac:dyDescent="0.3">
      <c r="A13" s="71">
        <v>3.7</v>
      </c>
      <c r="B13" s="72" t="s">
        <v>64</v>
      </c>
      <c r="C13" s="74" t="s">
        <v>96</v>
      </c>
      <c r="D13" s="74" t="s">
        <v>97</v>
      </c>
      <c r="E13" s="74" t="s">
        <v>586</v>
      </c>
      <c r="F13" s="74" t="s">
        <v>98</v>
      </c>
      <c r="G13" s="73" t="s">
        <v>99</v>
      </c>
      <c r="H13" s="2"/>
      <c r="I13" s="3"/>
    </row>
    <row r="14" spans="1:9" ht="57" thickBot="1" x14ac:dyDescent="0.3">
      <c r="A14" s="71">
        <v>3.8</v>
      </c>
      <c r="B14" s="72" t="s">
        <v>65</v>
      </c>
      <c r="C14" s="73" t="s">
        <v>100</v>
      </c>
      <c r="D14" s="73" t="s">
        <v>101</v>
      </c>
      <c r="E14" s="73" t="s">
        <v>102</v>
      </c>
      <c r="F14" s="73" t="s">
        <v>103</v>
      </c>
      <c r="G14" s="73" t="s">
        <v>104</v>
      </c>
      <c r="H14" s="2"/>
      <c r="I14" s="3"/>
    </row>
    <row r="15" spans="1:9" ht="102" thickBot="1" x14ac:dyDescent="0.3">
      <c r="A15" s="71">
        <v>3.9</v>
      </c>
      <c r="B15" s="72" t="s">
        <v>66</v>
      </c>
      <c r="C15" s="74" t="s">
        <v>587</v>
      </c>
      <c r="D15" s="74" t="s">
        <v>105</v>
      </c>
      <c r="E15" s="74" t="s">
        <v>106</v>
      </c>
      <c r="F15" s="74" t="s">
        <v>107</v>
      </c>
      <c r="G15" s="73" t="s">
        <v>108</v>
      </c>
      <c r="H15" s="2"/>
      <c r="I15" s="3"/>
    </row>
    <row r="16" spans="1:9" ht="169.5" thickBot="1" x14ac:dyDescent="0.3">
      <c r="A16" s="79">
        <v>3.1</v>
      </c>
      <c r="B16" s="72" t="s">
        <v>70</v>
      </c>
      <c r="C16" s="74" t="s">
        <v>109</v>
      </c>
      <c r="D16" s="74" t="s">
        <v>110</v>
      </c>
      <c r="E16" s="74" t="s">
        <v>111</v>
      </c>
      <c r="F16" s="74" t="s">
        <v>588</v>
      </c>
      <c r="G16" s="73" t="s">
        <v>112</v>
      </c>
      <c r="H16" s="2"/>
      <c r="I16" s="3"/>
    </row>
    <row r="17" spans="1:9" ht="124.5" thickBot="1" x14ac:dyDescent="0.3">
      <c r="A17" s="71">
        <v>3.11</v>
      </c>
      <c r="B17" s="72" t="s">
        <v>67</v>
      </c>
      <c r="C17" s="74" t="s">
        <v>113</v>
      </c>
      <c r="D17" s="74" t="s">
        <v>114</v>
      </c>
      <c r="E17" s="74" t="s">
        <v>115</v>
      </c>
      <c r="F17" s="74" t="s">
        <v>589</v>
      </c>
      <c r="G17" s="74" t="s">
        <v>116</v>
      </c>
      <c r="H17" s="2"/>
      <c r="I17" s="3"/>
    </row>
    <row r="18" spans="1:9" ht="180.75" thickBot="1" x14ac:dyDescent="0.3">
      <c r="A18" s="71">
        <v>3.12</v>
      </c>
      <c r="B18" s="72" t="s">
        <v>68</v>
      </c>
      <c r="C18" s="74" t="s">
        <v>117</v>
      </c>
      <c r="D18" s="74" t="s">
        <v>118</v>
      </c>
      <c r="E18" s="74" t="s">
        <v>119</v>
      </c>
      <c r="F18" s="74" t="s">
        <v>590</v>
      </c>
      <c r="G18" s="73" t="s">
        <v>120</v>
      </c>
      <c r="H18" s="2"/>
      <c r="I18" s="3"/>
    </row>
    <row r="19" spans="1:9" ht="68.25" thickBot="1" x14ac:dyDescent="0.3">
      <c r="A19" s="71">
        <v>3.13</v>
      </c>
      <c r="B19" s="72" t="s">
        <v>69</v>
      </c>
      <c r="C19" s="74" t="s">
        <v>121</v>
      </c>
      <c r="D19" s="74" t="s">
        <v>122</v>
      </c>
      <c r="E19" s="74" t="s">
        <v>123</v>
      </c>
      <c r="F19" s="74" t="s">
        <v>124</v>
      </c>
      <c r="G19" s="73" t="s">
        <v>125</v>
      </c>
      <c r="H19" s="2"/>
      <c r="I19" s="3"/>
    </row>
    <row r="20" spans="1:9" ht="15.75" thickBot="1" x14ac:dyDescent="0.3"/>
    <row r="21" spans="1:9" ht="15.75" thickBot="1" x14ac:dyDescent="0.3">
      <c r="G21" s="75" t="s">
        <v>57</v>
      </c>
      <c r="H21" s="78" t="str">
        <f>IF(SUMIF(H7:H19,"&lt;&gt;#N/A")=0,"",SUMIF(H7:H19,"&lt;&gt;#N/A"))</f>
        <v/>
      </c>
      <c r="I21" s="1" t="str">
        <f>IF(SUMIF(I7:I19,"&lt;&gt;#N/A")=0,"",SUMIF(I7:I19,"&lt;&gt;#N/A"))</f>
        <v/>
      </c>
    </row>
    <row r="23" spans="1:9" x14ac:dyDescent="0.25">
      <c r="A23" s="77"/>
      <c r="B23" s="77" t="e">
        <v>#N/A</v>
      </c>
      <c r="C23" s="77">
        <v>1</v>
      </c>
      <c r="D23" s="77">
        <v>2</v>
      </c>
      <c r="E23" s="77">
        <v>3</v>
      </c>
      <c r="F23" s="77">
        <v>4</v>
      </c>
      <c r="G23" s="77">
        <v>5</v>
      </c>
      <c r="H23" s="77"/>
    </row>
  </sheetData>
  <sheetProtection algorithmName="SHA-512" hashValue="Pv+a4jHdQmEdSQXe1JXyrv7FpzGBPZW4YJ1yEQ8fH+kTfH+MdgNixmfi8SL4nsLys3Cva/+I5vNrdLS8FAaQLw==" saltValue="VGPcr0UsCzYntQpT0YrTJA==" spinCount="100000" sheet="1" objects="1" scenarios="1"/>
  <mergeCells count="8">
    <mergeCell ref="G1:I1"/>
    <mergeCell ref="G2:I2"/>
    <mergeCell ref="G3:I3"/>
    <mergeCell ref="A5:A6"/>
    <mergeCell ref="B5:B6"/>
    <mergeCell ref="C5:F5"/>
    <mergeCell ref="H5:H6"/>
    <mergeCell ref="I5:I6"/>
  </mergeCells>
  <dataValidations disablePrompts="1" count="1">
    <dataValidation type="list" allowBlank="1" showInputMessage="1" showErrorMessage="1" sqref="H7:I19" xr:uid="{97547F1F-98D5-4707-8A12-7158F7A99D31}">
      <formula1>$A$23:$G$23</formula1>
    </dataValidation>
  </dataValidations>
  <pageMargins left="0.25" right="0.25" top="0.75" bottom="0.75" header="0.3" footer="0.3"/>
  <pageSetup orientation="landscape" r:id="rId1"/>
  <headerFooter>
    <oddFooter>&amp;L&amp;A&amp;C&amp;B Confidential&amp;B&amp;RPage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E4C13-A124-49D1-878D-8B6207DD0125}">
  <dimension ref="A1:I17"/>
  <sheetViews>
    <sheetView workbookViewId="0">
      <pane ySplit="6" topLeftCell="A7" activePane="bottomLeft" state="frozen"/>
      <selection pane="bottomLeft" activeCell="C9" sqref="C9"/>
    </sheetView>
  </sheetViews>
  <sheetFormatPr defaultColWidth="9.140625" defaultRowHeight="15" x14ac:dyDescent="0.25"/>
  <cols>
    <col min="1" max="1" width="5.5703125" style="25" bestFit="1" customWidth="1"/>
    <col min="2" max="2" width="12.7109375" style="25" customWidth="1"/>
    <col min="3" max="3" width="17" style="25" customWidth="1"/>
    <col min="4" max="4" width="17.7109375" style="25" customWidth="1"/>
    <col min="5" max="5" width="19.5703125" style="25" bestFit="1" customWidth="1"/>
    <col min="6" max="6" width="19.42578125" style="25" bestFit="1" customWidth="1"/>
    <col min="7" max="7" width="23" style="25" bestFit="1" customWidth="1"/>
    <col min="8" max="16384" width="9.140625" style="25"/>
  </cols>
  <sheetData>
    <row r="1" spans="1:9" ht="15.75" thickBot="1" x14ac:dyDescent="0.3">
      <c r="F1" s="26" t="s">
        <v>15</v>
      </c>
      <c r="G1" s="122" t="str">
        <f>IFERROR(IF('1.0 Customer Service'!G1:I1="","",'1.0 Customer Service'!G1:I1),"")</f>
        <v/>
      </c>
      <c r="H1" s="122"/>
      <c r="I1" s="122"/>
    </row>
    <row r="2" spans="1:9" ht="15.75" thickBot="1" x14ac:dyDescent="0.3">
      <c r="E2" s="27" t="s">
        <v>541</v>
      </c>
      <c r="F2" s="26" t="s">
        <v>16</v>
      </c>
      <c r="G2" s="132" t="str">
        <f>IFERROR(IF('1.0 Customer Service'!G2:I2="","",'1.0 Customer Service'!G2:I2),"")</f>
        <v/>
      </c>
      <c r="H2" s="132"/>
      <c r="I2" s="132"/>
    </row>
    <row r="3" spans="1:9" ht="15.75" thickBot="1" x14ac:dyDescent="0.3">
      <c r="F3" s="26" t="s">
        <v>17</v>
      </c>
      <c r="G3" s="132" t="str">
        <f>IFERROR(IF('1.0 Customer Service'!G3:I3="","",'1.0 Customer Service'!G3:I3),"")</f>
        <v/>
      </c>
      <c r="H3" s="132"/>
      <c r="I3" s="132"/>
    </row>
    <row r="4" spans="1:9" ht="15.75" thickBot="1" x14ac:dyDescent="0.3"/>
    <row r="5" spans="1:9" x14ac:dyDescent="0.25">
      <c r="A5" s="124" t="s">
        <v>0</v>
      </c>
      <c r="B5" s="126" t="s">
        <v>12</v>
      </c>
      <c r="C5" s="123" t="s">
        <v>1</v>
      </c>
      <c r="D5" s="123"/>
      <c r="E5" s="123"/>
      <c r="F5" s="123"/>
      <c r="G5" s="69" t="s">
        <v>7</v>
      </c>
      <c r="H5" s="128" t="s">
        <v>13</v>
      </c>
      <c r="I5" s="130" t="s">
        <v>14</v>
      </c>
    </row>
    <row r="6" spans="1:9" ht="21" customHeight="1" thickBot="1" x14ac:dyDescent="0.3">
      <c r="A6" s="125"/>
      <c r="B6" s="127"/>
      <c r="C6" s="70">
        <v>1</v>
      </c>
      <c r="D6" s="70">
        <v>2</v>
      </c>
      <c r="E6" s="70">
        <v>3</v>
      </c>
      <c r="F6" s="70">
        <v>4</v>
      </c>
      <c r="G6" s="70">
        <v>5</v>
      </c>
      <c r="H6" s="129"/>
      <c r="I6" s="131"/>
    </row>
    <row r="7" spans="1:9" ht="135.75" thickBot="1" x14ac:dyDescent="0.3">
      <c r="A7" s="71">
        <v>4.0999999999999996</v>
      </c>
      <c r="B7" s="72" t="s">
        <v>126</v>
      </c>
      <c r="C7" s="73" t="s">
        <v>133</v>
      </c>
      <c r="D7" s="73" t="s">
        <v>134</v>
      </c>
      <c r="E7" s="73" t="s">
        <v>135</v>
      </c>
      <c r="F7" s="73" t="s">
        <v>136</v>
      </c>
      <c r="G7" s="73" t="s">
        <v>137</v>
      </c>
      <c r="H7" s="2"/>
      <c r="I7" s="3"/>
    </row>
    <row r="8" spans="1:9" ht="135.75" thickBot="1" x14ac:dyDescent="0.3">
      <c r="A8" s="71">
        <v>4.2</v>
      </c>
      <c r="B8" s="72" t="s">
        <v>127</v>
      </c>
      <c r="C8" s="74" t="s">
        <v>591</v>
      </c>
      <c r="D8" s="74" t="s">
        <v>138</v>
      </c>
      <c r="E8" s="74" t="s">
        <v>139</v>
      </c>
      <c r="F8" s="74" t="s">
        <v>140</v>
      </c>
      <c r="G8" s="73" t="s">
        <v>141</v>
      </c>
      <c r="H8" s="2"/>
      <c r="I8" s="3"/>
    </row>
    <row r="9" spans="1:9" ht="57" thickBot="1" x14ac:dyDescent="0.3">
      <c r="A9" s="71">
        <v>4.3</v>
      </c>
      <c r="B9" s="72" t="s">
        <v>128</v>
      </c>
      <c r="C9" s="74" t="s">
        <v>142</v>
      </c>
      <c r="D9" s="74" t="s">
        <v>143</v>
      </c>
      <c r="E9" s="74" t="s">
        <v>144</v>
      </c>
      <c r="F9" s="74" t="s">
        <v>145</v>
      </c>
      <c r="G9" s="73" t="s">
        <v>146</v>
      </c>
      <c r="H9" s="2"/>
      <c r="I9" s="3"/>
    </row>
    <row r="10" spans="1:9" ht="108.75" thickBot="1" x14ac:dyDescent="0.3">
      <c r="A10" s="71">
        <v>4.4000000000000004</v>
      </c>
      <c r="B10" s="72" t="s">
        <v>129</v>
      </c>
      <c r="C10" s="74" t="s">
        <v>147</v>
      </c>
      <c r="D10" s="74" t="s">
        <v>148</v>
      </c>
      <c r="E10" s="74" t="s">
        <v>149</v>
      </c>
      <c r="F10" s="74" t="s">
        <v>150</v>
      </c>
      <c r="G10" s="74" t="s">
        <v>151</v>
      </c>
      <c r="H10" s="2"/>
      <c r="I10" s="3"/>
    </row>
    <row r="11" spans="1:9" ht="124.5" thickBot="1" x14ac:dyDescent="0.3">
      <c r="A11" s="71">
        <v>4.5</v>
      </c>
      <c r="B11" s="72" t="s">
        <v>130</v>
      </c>
      <c r="C11" s="74" t="s">
        <v>152</v>
      </c>
      <c r="D11" s="74" t="s">
        <v>153</v>
      </c>
      <c r="E11" s="74" t="s">
        <v>154</v>
      </c>
      <c r="F11" s="74" t="s">
        <v>155</v>
      </c>
      <c r="G11" s="73" t="s">
        <v>156</v>
      </c>
      <c r="H11" s="2"/>
      <c r="I11" s="3"/>
    </row>
    <row r="12" spans="1:9" ht="113.25" thickBot="1" x14ac:dyDescent="0.3">
      <c r="A12" s="71">
        <v>4.5999999999999996</v>
      </c>
      <c r="B12" s="72" t="s">
        <v>131</v>
      </c>
      <c r="C12" s="74" t="s">
        <v>157</v>
      </c>
      <c r="D12" s="74" t="s">
        <v>158</v>
      </c>
      <c r="E12" s="74" t="s">
        <v>159</v>
      </c>
      <c r="F12" s="74" t="s">
        <v>160</v>
      </c>
      <c r="G12" s="73" t="s">
        <v>161</v>
      </c>
      <c r="H12" s="2"/>
      <c r="I12" s="3"/>
    </row>
    <row r="13" spans="1:9" ht="90.75" thickBot="1" x14ac:dyDescent="0.3">
      <c r="A13" s="71">
        <v>4.7</v>
      </c>
      <c r="B13" s="72" t="s">
        <v>132</v>
      </c>
      <c r="C13" s="74" t="s">
        <v>162</v>
      </c>
      <c r="D13" s="74" t="s">
        <v>163</v>
      </c>
      <c r="E13" s="74" t="s">
        <v>164</v>
      </c>
      <c r="F13" s="74" t="s">
        <v>165</v>
      </c>
      <c r="G13" s="73" t="s">
        <v>166</v>
      </c>
      <c r="H13" s="2"/>
      <c r="I13" s="3"/>
    </row>
    <row r="14" spans="1:9" ht="15.75" thickBot="1" x14ac:dyDescent="0.3"/>
    <row r="15" spans="1:9" ht="15.75" thickBot="1" x14ac:dyDescent="0.3">
      <c r="G15" s="75" t="s">
        <v>57</v>
      </c>
      <c r="H15" s="78" t="str">
        <f>IF(SUMIF(H7:H13,"&lt;&gt;#N/A")=0,"",SUMIF(H7:H13,"&lt;&gt;#N/A"))</f>
        <v/>
      </c>
      <c r="I15" s="1" t="str">
        <f>IF(SUMIF(I7:I13,"&lt;&gt;#N/A")=0,"",SUMIF(I7:I13,"&lt;&gt;#N/A"))</f>
        <v/>
      </c>
    </row>
    <row r="17" spans="1:8" x14ac:dyDescent="0.25">
      <c r="A17" s="77"/>
      <c r="B17" s="77" t="e">
        <v>#N/A</v>
      </c>
      <c r="C17" s="77">
        <v>1</v>
      </c>
      <c r="D17" s="77">
        <v>2</v>
      </c>
      <c r="E17" s="77">
        <v>3</v>
      </c>
      <c r="F17" s="77">
        <v>4</v>
      </c>
      <c r="G17" s="77">
        <v>5</v>
      </c>
      <c r="H17" s="77"/>
    </row>
  </sheetData>
  <sheetProtection algorithmName="SHA-512" hashValue="yaM2NvUExmB0M0WIerc7FeKI1SgwsrFmE4gL3RTEhWOhTCPNyidlfJF1G8ipI45WlSsLrUQ+7B29lKPnPpVO+g==" saltValue="7Akzyu78/7kQZDzzwEeXYA==" spinCount="100000" sheet="1" objects="1" scenarios="1"/>
  <mergeCells count="8">
    <mergeCell ref="G1:I1"/>
    <mergeCell ref="G2:I2"/>
    <mergeCell ref="G3:I3"/>
    <mergeCell ref="A5:A6"/>
    <mergeCell ref="B5:B6"/>
    <mergeCell ref="C5:F5"/>
    <mergeCell ref="H5:H6"/>
    <mergeCell ref="I5:I6"/>
  </mergeCells>
  <dataValidations disablePrompts="1" count="1">
    <dataValidation type="list" allowBlank="1" showInputMessage="1" showErrorMessage="1" sqref="H7:I13" xr:uid="{2F39104D-72FC-4990-BEFA-82C1BC541365}">
      <formula1>$A$17:$G$17</formula1>
    </dataValidation>
  </dataValidations>
  <pageMargins left="0.25" right="0.25" top="0.75" bottom="0.75" header="0.3" footer="0.3"/>
  <pageSetup orientation="landscape" r:id="rId1"/>
  <headerFooter>
    <oddFooter>&amp;L&amp;A&amp;C&amp;B Confidential&amp;B&amp;RPage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F3AE9-CAA8-4F95-AEB0-3C7769DC1383}">
  <dimension ref="A1:I20"/>
  <sheetViews>
    <sheetView workbookViewId="0">
      <pane ySplit="6" topLeftCell="A7" activePane="bottomLeft" state="frozen"/>
      <selection pane="bottomLeft" activeCell="D8" sqref="D8"/>
    </sheetView>
  </sheetViews>
  <sheetFormatPr defaultColWidth="9.140625" defaultRowHeight="15" x14ac:dyDescent="0.25"/>
  <cols>
    <col min="1" max="1" width="5.5703125" style="25" bestFit="1" customWidth="1"/>
    <col min="2" max="2" width="12.7109375" style="25" customWidth="1"/>
    <col min="3" max="3" width="17" style="25" customWidth="1"/>
    <col min="4" max="4" width="17.7109375" style="25" customWidth="1"/>
    <col min="5" max="5" width="19.5703125" style="25" bestFit="1" customWidth="1"/>
    <col min="6" max="6" width="19.42578125" style="25" bestFit="1" customWidth="1"/>
    <col min="7" max="7" width="23" style="25" bestFit="1" customWidth="1"/>
    <col min="8" max="16384" width="9.140625" style="25"/>
  </cols>
  <sheetData>
    <row r="1" spans="1:9" ht="15.75" thickBot="1" x14ac:dyDescent="0.3">
      <c r="F1" s="26" t="s">
        <v>15</v>
      </c>
      <c r="G1" s="122" t="str">
        <f>IFERROR(IF('1.0 Customer Service'!G1:I1="","",'1.0 Customer Service'!G1:I1),"")</f>
        <v/>
      </c>
      <c r="H1" s="122"/>
      <c r="I1" s="122"/>
    </row>
    <row r="2" spans="1:9" ht="15.75" thickBot="1" x14ac:dyDescent="0.3">
      <c r="E2" s="27" t="s">
        <v>541</v>
      </c>
      <c r="F2" s="26" t="s">
        <v>16</v>
      </c>
      <c r="G2" s="132" t="str">
        <f>IFERROR(IF('1.0 Customer Service'!G2:I2="","",'1.0 Customer Service'!G2:I2),"")</f>
        <v/>
      </c>
      <c r="H2" s="132"/>
      <c r="I2" s="132"/>
    </row>
    <row r="3" spans="1:9" ht="15.75" thickBot="1" x14ac:dyDescent="0.3">
      <c r="F3" s="26" t="s">
        <v>17</v>
      </c>
      <c r="G3" s="132" t="str">
        <f>IFERROR(IF('1.0 Customer Service'!G3:I3="","",'1.0 Customer Service'!G3:I3),"")</f>
        <v/>
      </c>
      <c r="H3" s="132"/>
      <c r="I3" s="132"/>
    </row>
    <row r="4" spans="1:9" ht="15.75" thickBot="1" x14ac:dyDescent="0.3"/>
    <row r="5" spans="1:9" x14ac:dyDescent="0.25">
      <c r="A5" s="124" t="s">
        <v>0</v>
      </c>
      <c r="B5" s="126" t="s">
        <v>12</v>
      </c>
      <c r="C5" s="123" t="s">
        <v>1</v>
      </c>
      <c r="D5" s="123"/>
      <c r="E5" s="123"/>
      <c r="F5" s="123"/>
      <c r="G5" s="69" t="s">
        <v>7</v>
      </c>
      <c r="H5" s="128" t="s">
        <v>13</v>
      </c>
      <c r="I5" s="130" t="s">
        <v>14</v>
      </c>
    </row>
    <row r="6" spans="1:9" ht="21" customHeight="1" thickBot="1" x14ac:dyDescent="0.3">
      <c r="A6" s="125"/>
      <c r="B6" s="127"/>
      <c r="C6" s="70">
        <v>1</v>
      </c>
      <c r="D6" s="70">
        <v>2</v>
      </c>
      <c r="E6" s="70">
        <v>3</v>
      </c>
      <c r="F6" s="70">
        <v>4</v>
      </c>
      <c r="G6" s="70">
        <v>5</v>
      </c>
      <c r="H6" s="129"/>
      <c r="I6" s="131"/>
    </row>
    <row r="7" spans="1:9" ht="102" thickBot="1" x14ac:dyDescent="0.3">
      <c r="A7" s="71">
        <v>5.0999999999999996</v>
      </c>
      <c r="B7" s="72" t="s">
        <v>167</v>
      </c>
      <c r="C7" s="73" t="s">
        <v>177</v>
      </c>
      <c r="D7" s="73" t="s">
        <v>178</v>
      </c>
      <c r="E7" s="73" t="s">
        <v>179</v>
      </c>
      <c r="F7" s="73" t="s">
        <v>180</v>
      </c>
      <c r="G7" s="73" t="s">
        <v>181</v>
      </c>
      <c r="H7" s="2"/>
      <c r="I7" s="3"/>
    </row>
    <row r="8" spans="1:9" ht="113.25" thickBot="1" x14ac:dyDescent="0.3">
      <c r="A8" s="71">
        <v>5.2</v>
      </c>
      <c r="B8" s="72" t="s">
        <v>168</v>
      </c>
      <c r="C8" s="74" t="s">
        <v>182</v>
      </c>
      <c r="D8" s="74" t="s">
        <v>183</v>
      </c>
      <c r="E8" s="74" t="s">
        <v>184</v>
      </c>
      <c r="F8" s="74" t="s">
        <v>185</v>
      </c>
      <c r="G8" s="73" t="s">
        <v>186</v>
      </c>
      <c r="H8" s="2"/>
      <c r="I8" s="3"/>
    </row>
    <row r="9" spans="1:9" ht="113.25" thickBot="1" x14ac:dyDescent="0.3">
      <c r="A9" s="71">
        <v>5.3</v>
      </c>
      <c r="B9" s="72" t="s">
        <v>169</v>
      </c>
      <c r="C9" s="74" t="s">
        <v>187</v>
      </c>
      <c r="D9" s="74" t="s">
        <v>188</v>
      </c>
      <c r="E9" s="74" t="s">
        <v>189</v>
      </c>
      <c r="F9" s="74" t="s">
        <v>190</v>
      </c>
      <c r="G9" s="73" t="s">
        <v>191</v>
      </c>
      <c r="H9" s="2"/>
      <c r="I9" s="3"/>
    </row>
    <row r="10" spans="1:9" ht="57" thickBot="1" x14ac:dyDescent="0.3">
      <c r="A10" s="71">
        <v>5.4</v>
      </c>
      <c r="B10" s="72" t="s">
        <v>170</v>
      </c>
      <c r="C10" s="74" t="s">
        <v>192</v>
      </c>
      <c r="D10" s="74" t="s">
        <v>193</v>
      </c>
      <c r="E10" s="74" t="s">
        <v>194</v>
      </c>
      <c r="F10" s="74" t="s">
        <v>195</v>
      </c>
      <c r="G10" s="74" t="s">
        <v>196</v>
      </c>
      <c r="H10" s="2"/>
      <c r="I10" s="3"/>
    </row>
    <row r="11" spans="1:9" ht="124.5" thickBot="1" x14ac:dyDescent="0.3">
      <c r="A11" s="71">
        <v>5.5</v>
      </c>
      <c r="B11" s="72" t="s">
        <v>171</v>
      </c>
      <c r="C11" s="74" t="s">
        <v>197</v>
      </c>
      <c r="D11" s="74" t="s">
        <v>198</v>
      </c>
      <c r="E11" s="74" t="s">
        <v>199</v>
      </c>
      <c r="F11" s="74" t="s">
        <v>200</v>
      </c>
      <c r="G11" s="73" t="s">
        <v>201</v>
      </c>
      <c r="H11" s="2"/>
      <c r="I11" s="3"/>
    </row>
    <row r="12" spans="1:9" ht="102" thickBot="1" x14ac:dyDescent="0.3">
      <c r="A12" s="71">
        <v>5.6</v>
      </c>
      <c r="B12" s="72" t="s">
        <v>172</v>
      </c>
      <c r="C12" s="74" t="s">
        <v>202</v>
      </c>
      <c r="D12" s="74" t="s">
        <v>203</v>
      </c>
      <c r="E12" s="74" t="s">
        <v>204</v>
      </c>
      <c r="F12" s="74" t="s">
        <v>205</v>
      </c>
      <c r="G12" s="73" t="s">
        <v>206</v>
      </c>
      <c r="H12" s="2"/>
      <c r="I12" s="3"/>
    </row>
    <row r="13" spans="1:9" ht="68.25" thickBot="1" x14ac:dyDescent="0.3">
      <c r="A13" s="71">
        <v>5.7</v>
      </c>
      <c r="B13" s="72" t="s">
        <v>173</v>
      </c>
      <c r="C13" s="74" t="s">
        <v>207</v>
      </c>
      <c r="D13" s="74" t="s">
        <v>208</v>
      </c>
      <c r="E13" s="74" t="s">
        <v>209</v>
      </c>
      <c r="F13" s="74" t="s">
        <v>210</v>
      </c>
      <c r="G13" s="73" t="s">
        <v>211</v>
      </c>
      <c r="H13" s="2"/>
      <c r="I13" s="3"/>
    </row>
    <row r="14" spans="1:9" ht="60.75" thickBot="1" x14ac:dyDescent="0.3">
      <c r="A14" s="71">
        <v>5.8</v>
      </c>
      <c r="B14" s="72" t="s">
        <v>174</v>
      </c>
      <c r="C14" s="74" t="s">
        <v>212</v>
      </c>
      <c r="D14" s="74" t="s">
        <v>213</v>
      </c>
      <c r="E14" s="74" t="s">
        <v>214</v>
      </c>
      <c r="F14" s="74" t="s">
        <v>215</v>
      </c>
      <c r="G14" s="73" t="s">
        <v>216</v>
      </c>
      <c r="H14" s="2"/>
      <c r="I14" s="3"/>
    </row>
    <row r="15" spans="1:9" ht="60.75" thickBot="1" x14ac:dyDescent="0.3">
      <c r="A15" s="71">
        <v>5.9</v>
      </c>
      <c r="B15" s="72" t="s">
        <v>175</v>
      </c>
      <c r="C15" s="74" t="s">
        <v>217</v>
      </c>
      <c r="D15" s="74" t="s">
        <v>218</v>
      </c>
      <c r="E15" s="74" t="s">
        <v>219</v>
      </c>
      <c r="F15" s="74" t="s">
        <v>220</v>
      </c>
      <c r="G15" s="73" t="s">
        <v>221</v>
      </c>
      <c r="H15" s="2"/>
      <c r="I15" s="3"/>
    </row>
    <row r="16" spans="1:9" ht="68.25" thickBot="1" x14ac:dyDescent="0.3">
      <c r="A16" s="79">
        <v>5.0999999999999996</v>
      </c>
      <c r="B16" s="72" t="s">
        <v>176</v>
      </c>
      <c r="C16" s="74" t="s">
        <v>222</v>
      </c>
      <c r="D16" s="74" t="s">
        <v>223</v>
      </c>
      <c r="E16" s="74" t="s">
        <v>224</v>
      </c>
      <c r="F16" s="74" t="s">
        <v>225</v>
      </c>
      <c r="G16" s="73" t="s">
        <v>226</v>
      </c>
      <c r="H16" s="2"/>
      <c r="I16" s="3"/>
    </row>
    <row r="17" spans="1:9" ht="15.75" thickBot="1" x14ac:dyDescent="0.3"/>
    <row r="18" spans="1:9" ht="15.75" thickBot="1" x14ac:dyDescent="0.3">
      <c r="G18" s="75" t="s">
        <v>57</v>
      </c>
      <c r="H18" s="78" t="str">
        <f>IF(SUMIF(H7:H16,"&lt;&gt;#N/A")=0,"",SUMIF(H7:H16,"&lt;&gt;#N/A"))</f>
        <v/>
      </c>
      <c r="I18" s="1" t="str">
        <f>IF(SUMIF(I7:I16,"&lt;&gt;#N/A")=0,"",SUMIF(I7:I16,"&lt;&gt;#N/A"))</f>
        <v/>
      </c>
    </row>
    <row r="20" spans="1:9" x14ac:dyDescent="0.25">
      <c r="A20" s="77"/>
      <c r="B20" s="77" t="e">
        <v>#N/A</v>
      </c>
      <c r="C20" s="77">
        <v>1</v>
      </c>
      <c r="D20" s="77">
        <v>2</v>
      </c>
      <c r="E20" s="77">
        <v>3</v>
      </c>
      <c r="F20" s="77">
        <v>4</v>
      </c>
      <c r="G20" s="77">
        <v>5</v>
      </c>
      <c r="H20" s="77"/>
    </row>
  </sheetData>
  <sheetProtection algorithmName="SHA-512" hashValue="ZxaorhIFrPL59GrkVR3PGesaBlNYXUqZHreIBjHNA/L/5oFjXQVTYW395tIjvbgLm/WAEYJORb9GA4EzeNgsNQ==" saltValue="qNnA7Cn/UZ7IxTJ9QvhS2A==" spinCount="100000" sheet="1" objects="1" scenarios="1"/>
  <mergeCells count="8">
    <mergeCell ref="G1:I1"/>
    <mergeCell ref="G2:I2"/>
    <mergeCell ref="G3:I3"/>
    <mergeCell ref="A5:A6"/>
    <mergeCell ref="B5:B6"/>
    <mergeCell ref="C5:F5"/>
    <mergeCell ref="H5:H6"/>
    <mergeCell ref="I5:I6"/>
  </mergeCells>
  <dataValidations disablePrompts="1" count="1">
    <dataValidation type="list" allowBlank="1" showInputMessage="1" showErrorMessage="1" sqref="H7:I16" xr:uid="{91393463-4227-4C29-8E8E-8B18E215C9BA}">
      <formula1>$A$20:$G$20</formula1>
    </dataValidation>
  </dataValidations>
  <pageMargins left="0.25" right="0.25" top="0.75" bottom="0.75" header="0.3" footer="0.3"/>
  <pageSetup orientation="landscape" r:id="rId1"/>
  <headerFooter>
    <oddFooter>&amp;L&amp;A&amp;C&amp;B Confidential&amp;B&amp;RPage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4862C-7F2A-4FC3-86D9-CE3B5F44F05B}">
  <dimension ref="A1:I22"/>
  <sheetViews>
    <sheetView workbookViewId="0">
      <pane ySplit="6" topLeftCell="A7" activePane="bottomLeft" state="frozen"/>
      <selection pane="bottomLeft" activeCell="A7" sqref="A7"/>
    </sheetView>
  </sheetViews>
  <sheetFormatPr defaultColWidth="9.140625" defaultRowHeight="15" x14ac:dyDescent="0.25"/>
  <cols>
    <col min="1" max="1" width="5.5703125" style="25" bestFit="1" customWidth="1"/>
    <col min="2" max="2" width="12.7109375" style="25" customWidth="1"/>
    <col min="3" max="3" width="17" style="25" customWidth="1"/>
    <col min="4" max="4" width="17.7109375" style="25" customWidth="1"/>
    <col min="5" max="5" width="19.5703125" style="25" bestFit="1" customWidth="1"/>
    <col min="6" max="6" width="19.42578125" style="25" bestFit="1" customWidth="1"/>
    <col min="7" max="7" width="23" style="25" bestFit="1" customWidth="1"/>
    <col min="8" max="16384" width="9.140625" style="25"/>
  </cols>
  <sheetData>
    <row r="1" spans="1:9" ht="15.75" thickBot="1" x14ac:dyDescent="0.3">
      <c r="F1" s="26" t="s">
        <v>15</v>
      </c>
      <c r="G1" s="122" t="str">
        <f>IFERROR(IF('1.0 Customer Service'!G1:I1="","",'1.0 Customer Service'!G1:I1),"")</f>
        <v/>
      </c>
      <c r="H1" s="122"/>
      <c r="I1" s="122"/>
    </row>
    <row r="2" spans="1:9" ht="15.75" thickBot="1" x14ac:dyDescent="0.3">
      <c r="E2" s="27" t="s">
        <v>541</v>
      </c>
      <c r="F2" s="26" t="s">
        <v>16</v>
      </c>
      <c r="G2" s="132" t="str">
        <f>IFERROR(IF('1.0 Customer Service'!G2:I2="","",'1.0 Customer Service'!G2:I2),"")</f>
        <v/>
      </c>
      <c r="H2" s="132"/>
      <c r="I2" s="132"/>
    </row>
    <row r="3" spans="1:9" ht="15.75" thickBot="1" x14ac:dyDescent="0.3">
      <c r="F3" s="26" t="s">
        <v>17</v>
      </c>
      <c r="G3" s="132" t="str">
        <f>IFERROR(IF('1.0 Customer Service'!G3:I3="","",'1.0 Customer Service'!G3:I3),"")</f>
        <v/>
      </c>
      <c r="H3" s="132"/>
      <c r="I3" s="132"/>
    </row>
    <row r="4" spans="1:9" ht="15.75" thickBot="1" x14ac:dyDescent="0.3"/>
    <row r="5" spans="1:9" x14ac:dyDescent="0.25">
      <c r="A5" s="124" t="s">
        <v>0</v>
      </c>
      <c r="B5" s="126" t="s">
        <v>12</v>
      </c>
      <c r="C5" s="123" t="s">
        <v>1</v>
      </c>
      <c r="D5" s="123"/>
      <c r="E5" s="123"/>
      <c r="F5" s="123"/>
      <c r="G5" s="69" t="s">
        <v>7</v>
      </c>
      <c r="H5" s="128" t="s">
        <v>13</v>
      </c>
      <c r="I5" s="130" t="s">
        <v>14</v>
      </c>
    </row>
    <row r="6" spans="1:9" ht="21" customHeight="1" thickBot="1" x14ac:dyDescent="0.3">
      <c r="A6" s="125"/>
      <c r="B6" s="127"/>
      <c r="C6" s="70">
        <v>1</v>
      </c>
      <c r="D6" s="70">
        <v>2</v>
      </c>
      <c r="E6" s="70">
        <v>3</v>
      </c>
      <c r="F6" s="70">
        <v>4</v>
      </c>
      <c r="G6" s="70">
        <v>5</v>
      </c>
      <c r="H6" s="129"/>
      <c r="I6" s="131"/>
    </row>
    <row r="7" spans="1:9" ht="79.5" thickBot="1" x14ac:dyDescent="0.3">
      <c r="A7" s="71">
        <v>6.1</v>
      </c>
      <c r="B7" s="72" t="s">
        <v>227</v>
      </c>
      <c r="C7" s="73" t="s">
        <v>239</v>
      </c>
      <c r="D7" s="73" t="s">
        <v>240</v>
      </c>
      <c r="E7" s="73" t="s">
        <v>241</v>
      </c>
      <c r="F7" s="73" t="s">
        <v>242</v>
      </c>
      <c r="G7" s="73" t="s">
        <v>243</v>
      </c>
      <c r="H7" s="2"/>
      <c r="I7" s="3"/>
    </row>
    <row r="8" spans="1:9" ht="135.75" thickBot="1" x14ac:dyDescent="0.3">
      <c r="A8" s="71">
        <v>6.2</v>
      </c>
      <c r="B8" s="72" t="s">
        <v>228</v>
      </c>
      <c r="C8" s="74" t="s">
        <v>244</v>
      </c>
      <c r="D8" s="74" t="s">
        <v>245</v>
      </c>
      <c r="E8" s="74" t="s">
        <v>246</v>
      </c>
      <c r="F8" s="74" t="s">
        <v>247</v>
      </c>
      <c r="G8" s="73" t="s">
        <v>248</v>
      </c>
      <c r="H8" s="2"/>
      <c r="I8" s="3"/>
    </row>
    <row r="9" spans="1:9" ht="147" thickBot="1" x14ac:dyDescent="0.3">
      <c r="A9" s="71">
        <v>6.3</v>
      </c>
      <c r="B9" s="72" t="s">
        <v>229</v>
      </c>
      <c r="C9" s="74" t="s">
        <v>249</v>
      </c>
      <c r="D9" s="74" t="s">
        <v>250</v>
      </c>
      <c r="E9" s="74" t="s">
        <v>251</v>
      </c>
      <c r="F9" s="74" t="s">
        <v>252</v>
      </c>
      <c r="G9" s="73" t="s">
        <v>253</v>
      </c>
      <c r="H9" s="2"/>
      <c r="I9" s="3"/>
    </row>
    <row r="10" spans="1:9" ht="68.25" thickBot="1" x14ac:dyDescent="0.3">
      <c r="A10" s="71">
        <v>6.4</v>
      </c>
      <c r="B10" s="72" t="s">
        <v>230</v>
      </c>
      <c r="C10" s="74" t="s">
        <v>254</v>
      </c>
      <c r="D10" s="74" t="s">
        <v>255</v>
      </c>
      <c r="E10" s="74" t="s">
        <v>256</v>
      </c>
      <c r="F10" s="74" t="s">
        <v>257</v>
      </c>
      <c r="G10" s="74" t="s">
        <v>258</v>
      </c>
      <c r="H10" s="2"/>
      <c r="I10" s="3"/>
    </row>
    <row r="11" spans="1:9" ht="90.75" thickBot="1" x14ac:dyDescent="0.3">
      <c r="A11" s="71">
        <v>6.5</v>
      </c>
      <c r="B11" s="72" t="s">
        <v>231</v>
      </c>
      <c r="C11" s="74" t="s">
        <v>259</v>
      </c>
      <c r="D11" s="74" t="s">
        <v>260</v>
      </c>
      <c r="E11" s="74" t="s">
        <v>261</v>
      </c>
      <c r="F11" s="74" t="s">
        <v>262</v>
      </c>
      <c r="G11" s="73" t="s">
        <v>263</v>
      </c>
      <c r="H11" s="2"/>
      <c r="I11" s="3"/>
    </row>
    <row r="12" spans="1:9" ht="90.75" thickBot="1" x14ac:dyDescent="0.3">
      <c r="A12" s="71">
        <v>6.6</v>
      </c>
      <c r="B12" s="72" t="s">
        <v>232</v>
      </c>
      <c r="C12" s="74" t="s">
        <v>264</v>
      </c>
      <c r="D12" s="74" t="s">
        <v>265</v>
      </c>
      <c r="E12" s="74" t="s">
        <v>266</v>
      </c>
      <c r="F12" s="74" t="s">
        <v>267</v>
      </c>
      <c r="G12" s="73" t="s">
        <v>268</v>
      </c>
      <c r="H12" s="2"/>
      <c r="I12" s="3"/>
    </row>
    <row r="13" spans="1:9" ht="68.25" thickBot="1" x14ac:dyDescent="0.3">
      <c r="A13" s="71">
        <v>6.7</v>
      </c>
      <c r="B13" s="72" t="s">
        <v>233</v>
      </c>
      <c r="C13" s="74" t="s">
        <v>269</v>
      </c>
      <c r="D13" s="74" t="s">
        <v>270</v>
      </c>
      <c r="E13" s="74" t="s">
        <v>271</v>
      </c>
      <c r="F13" s="74" t="s">
        <v>272</v>
      </c>
      <c r="G13" s="73" t="s">
        <v>273</v>
      </c>
      <c r="H13" s="2"/>
      <c r="I13" s="3"/>
    </row>
    <row r="14" spans="1:9" ht="135.75" thickBot="1" x14ac:dyDescent="0.3">
      <c r="A14" s="71">
        <v>6.8</v>
      </c>
      <c r="B14" s="72" t="s">
        <v>234</v>
      </c>
      <c r="C14" s="74" t="s">
        <v>274</v>
      </c>
      <c r="D14" s="74" t="s">
        <v>275</v>
      </c>
      <c r="E14" s="74" t="s">
        <v>276</v>
      </c>
      <c r="F14" s="74" t="s">
        <v>277</v>
      </c>
      <c r="G14" s="73" t="s">
        <v>278</v>
      </c>
      <c r="H14" s="2"/>
      <c r="I14" s="3"/>
    </row>
    <row r="15" spans="1:9" ht="90.75" thickBot="1" x14ac:dyDescent="0.3">
      <c r="A15" s="71">
        <v>6.9</v>
      </c>
      <c r="B15" s="72" t="s">
        <v>235</v>
      </c>
      <c r="C15" s="74" t="s">
        <v>279</v>
      </c>
      <c r="D15" s="74" t="s">
        <v>280</v>
      </c>
      <c r="E15" s="74" t="s">
        <v>281</v>
      </c>
      <c r="F15" s="74" t="s">
        <v>282</v>
      </c>
      <c r="G15" s="73" t="s">
        <v>283</v>
      </c>
      <c r="H15" s="2"/>
      <c r="I15" s="3"/>
    </row>
    <row r="16" spans="1:9" ht="120.75" thickBot="1" x14ac:dyDescent="0.3">
      <c r="A16" s="79">
        <v>6.1</v>
      </c>
      <c r="B16" s="72" t="s">
        <v>236</v>
      </c>
      <c r="C16" s="74" t="s">
        <v>284</v>
      </c>
      <c r="D16" s="74" t="s">
        <v>285</v>
      </c>
      <c r="E16" s="74" t="s">
        <v>286</v>
      </c>
      <c r="F16" s="74" t="s">
        <v>287</v>
      </c>
      <c r="G16" s="73" t="s">
        <v>288</v>
      </c>
      <c r="H16" s="2"/>
      <c r="I16" s="3"/>
    </row>
    <row r="17" spans="1:9" ht="90.75" thickBot="1" x14ac:dyDescent="0.3">
      <c r="A17" s="71">
        <v>6.11</v>
      </c>
      <c r="B17" s="72" t="s">
        <v>237</v>
      </c>
      <c r="C17" s="74" t="s">
        <v>289</v>
      </c>
      <c r="D17" s="74" t="s">
        <v>290</v>
      </c>
      <c r="E17" s="74" t="s">
        <v>291</v>
      </c>
      <c r="F17" s="74" t="s">
        <v>292</v>
      </c>
      <c r="G17" s="73" t="s">
        <v>293</v>
      </c>
      <c r="H17" s="2"/>
      <c r="I17" s="3"/>
    </row>
    <row r="18" spans="1:9" ht="68.25" thickBot="1" x14ac:dyDescent="0.3">
      <c r="A18" s="71">
        <v>6.12</v>
      </c>
      <c r="B18" s="72" t="s">
        <v>238</v>
      </c>
      <c r="C18" s="74" t="s">
        <v>294</v>
      </c>
      <c r="D18" s="74" t="s">
        <v>295</v>
      </c>
      <c r="E18" s="74" t="s">
        <v>296</v>
      </c>
      <c r="F18" s="74" t="s">
        <v>297</v>
      </c>
      <c r="G18" s="73" t="s">
        <v>298</v>
      </c>
      <c r="H18" s="2"/>
      <c r="I18" s="3"/>
    </row>
    <row r="19" spans="1:9" ht="15.75" thickBot="1" x14ac:dyDescent="0.3"/>
    <row r="20" spans="1:9" ht="15.75" thickBot="1" x14ac:dyDescent="0.3">
      <c r="G20" s="75" t="s">
        <v>57</v>
      </c>
      <c r="H20" s="78" t="str">
        <f>IF(SUMIF(H7:H18,"&lt;&gt;#N/A")=0,"",SUMIF(H7:H18,"&lt;&gt;#N/A"))</f>
        <v/>
      </c>
      <c r="I20" s="1" t="str">
        <f>IF(SUMIF(I7:I18,"&lt;&gt;#N/A")=0,"",SUMIF(I7:I18,"&lt;&gt;#N/A"))</f>
        <v/>
      </c>
    </row>
    <row r="22" spans="1:9" x14ac:dyDescent="0.25">
      <c r="A22" s="76"/>
      <c r="B22" s="77" t="e">
        <v>#N/A</v>
      </c>
      <c r="C22" s="77">
        <v>1</v>
      </c>
      <c r="D22" s="77">
        <v>2</v>
      </c>
      <c r="E22" s="77">
        <v>3</v>
      </c>
      <c r="F22" s="77">
        <v>4</v>
      </c>
      <c r="G22" s="77">
        <v>5</v>
      </c>
      <c r="H22" s="77"/>
    </row>
  </sheetData>
  <sheetProtection algorithmName="SHA-512" hashValue="9WbABqoQw+xpyZjPoucGKsw50BDa4+RkG3aC1AxUPesKKLPPehJP7DBMfcv2vsN8I/Ma725eB74Ft2nPwS2Nig==" saltValue="i9eqP3bEFxVWOboiNUmkog==" spinCount="100000" sheet="1" objects="1" scenarios="1"/>
  <mergeCells count="8">
    <mergeCell ref="G1:I1"/>
    <mergeCell ref="G2:I2"/>
    <mergeCell ref="G3:I3"/>
    <mergeCell ref="A5:A6"/>
    <mergeCell ref="B5:B6"/>
    <mergeCell ref="C5:F5"/>
    <mergeCell ref="H5:H6"/>
    <mergeCell ref="I5:I6"/>
  </mergeCells>
  <dataValidations count="1">
    <dataValidation type="list" allowBlank="1" showInputMessage="1" showErrorMessage="1" sqref="H7:I18" xr:uid="{78A7D923-AD5B-4EE3-8B93-07BC68E1F180}">
      <formula1>$A$22:$G$22</formula1>
    </dataValidation>
  </dataValidations>
  <pageMargins left="0.25" right="0.25" top="0.75" bottom="0.75" header="0.3" footer="0.3"/>
  <pageSetup orientation="landscape" r:id="rId1"/>
  <headerFooter>
    <oddFooter>&amp;L&amp;A&amp;C&amp;B Confidential&amp;B&amp;RPage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FF930-4FE0-4C78-AC8E-73D7EA59F098}">
  <dimension ref="A1:I21"/>
  <sheetViews>
    <sheetView workbookViewId="0">
      <pane ySplit="6" topLeftCell="A7" activePane="bottomLeft" state="frozen"/>
      <selection pane="bottomLeft" activeCell="A7" sqref="A7"/>
    </sheetView>
  </sheetViews>
  <sheetFormatPr defaultColWidth="9.140625" defaultRowHeight="15" x14ac:dyDescent="0.25"/>
  <cols>
    <col min="1" max="1" width="5.5703125" style="25" bestFit="1" customWidth="1"/>
    <col min="2" max="2" width="12.7109375" style="25" customWidth="1"/>
    <col min="3" max="3" width="17" style="25" customWidth="1"/>
    <col min="4" max="4" width="17.7109375" style="25" customWidth="1"/>
    <col min="5" max="5" width="19.5703125" style="25" bestFit="1" customWidth="1"/>
    <col min="6" max="6" width="19.42578125" style="25" bestFit="1" customWidth="1"/>
    <col min="7" max="7" width="23" style="25" bestFit="1" customWidth="1"/>
    <col min="8" max="16384" width="9.140625" style="25"/>
  </cols>
  <sheetData>
    <row r="1" spans="1:9" ht="15.75" thickBot="1" x14ac:dyDescent="0.3">
      <c r="F1" s="26" t="s">
        <v>15</v>
      </c>
      <c r="G1" s="122" t="str">
        <f>IFERROR(IF('1.0 Customer Service'!G1:I1="","",'1.0 Customer Service'!G1:I1),"")</f>
        <v/>
      </c>
      <c r="H1" s="122"/>
      <c r="I1" s="122"/>
    </row>
    <row r="2" spans="1:9" ht="15.75" thickBot="1" x14ac:dyDescent="0.3">
      <c r="E2" s="27" t="s">
        <v>541</v>
      </c>
      <c r="F2" s="26" t="s">
        <v>16</v>
      </c>
      <c r="G2" s="132" t="str">
        <f>IFERROR(IF('1.0 Customer Service'!G2:I2="","",'1.0 Customer Service'!G2:I2),"")</f>
        <v/>
      </c>
      <c r="H2" s="132"/>
      <c r="I2" s="132"/>
    </row>
    <row r="3" spans="1:9" ht="15.75" thickBot="1" x14ac:dyDescent="0.3">
      <c r="F3" s="26" t="s">
        <v>17</v>
      </c>
      <c r="G3" s="132" t="str">
        <f>IFERROR(IF('1.0 Customer Service'!G3:I3="","",'1.0 Customer Service'!G3:I3),"")</f>
        <v/>
      </c>
      <c r="H3" s="132"/>
      <c r="I3" s="132"/>
    </row>
    <row r="4" spans="1:9" ht="15.75" thickBot="1" x14ac:dyDescent="0.3"/>
    <row r="5" spans="1:9" x14ac:dyDescent="0.25">
      <c r="A5" s="124" t="s">
        <v>0</v>
      </c>
      <c r="B5" s="126" t="s">
        <v>12</v>
      </c>
      <c r="C5" s="123" t="s">
        <v>1</v>
      </c>
      <c r="D5" s="123"/>
      <c r="E5" s="123"/>
      <c r="F5" s="123"/>
      <c r="G5" s="69" t="s">
        <v>7</v>
      </c>
      <c r="H5" s="128" t="s">
        <v>13</v>
      </c>
      <c r="I5" s="130" t="s">
        <v>14</v>
      </c>
    </row>
    <row r="6" spans="1:9" ht="21" customHeight="1" thickBot="1" x14ac:dyDescent="0.3">
      <c r="A6" s="125"/>
      <c r="B6" s="127"/>
      <c r="C6" s="70">
        <v>1</v>
      </c>
      <c r="D6" s="70">
        <v>2</v>
      </c>
      <c r="E6" s="70">
        <v>3</v>
      </c>
      <c r="F6" s="70">
        <v>4</v>
      </c>
      <c r="G6" s="70">
        <v>5</v>
      </c>
      <c r="H6" s="129"/>
      <c r="I6" s="131"/>
    </row>
    <row r="7" spans="1:9" ht="72.75" thickBot="1" x14ac:dyDescent="0.3">
      <c r="A7" s="71">
        <v>7.1</v>
      </c>
      <c r="B7" s="72" t="s">
        <v>299</v>
      </c>
      <c r="C7" s="73" t="s">
        <v>309</v>
      </c>
      <c r="D7" s="73" t="s">
        <v>310</v>
      </c>
      <c r="E7" s="73" t="s">
        <v>311</v>
      </c>
      <c r="F7" s="73" t="s">
        <v>312</v>
      </c>
      <c r="G7" s="73" t="s">
        <v>313</v>
      </c>
      <c r="H7" s="2"/>
      <c r="I7" s="3"/>
    </row>
    <row r="8" spans="1:9" ht="90.75" thickBot="1" x14ac:dyDescent="0.3">
      <c r="A8" s="71">
        <v>7.2</v>
      </c>
      <c r="B8" s="72" t="s">
        <v>173</v>
      </c>
      <c r="C8" s="74" t="s">
        <v>314</v>
      </c>
      <c r="D8" s="74" t="s">
        <v>315</v>
      </c>
      <c r="E8" s="74" t="s">
        <v>316</v>
      </c>
      <c r="F8" s="74" t="s">
        <v>317</v>
      </c>
      <c r="G8" s="73" t="s">
        <v>318</v>
      </c>
      <c r="H8" s="2"/>
      <c r="I8" s="3"/>
    </row>
    <row r="9" spans="1:9" ht="36.75" thickBot="1" x14ac:dyDescent="0.3">
      <c r="A9" s="71">
        <v>7.3</v>
      </c>
      <c r="B9" s="72" t="s">
        <v>300</v>
      </c>
      <c r="C9" s="74" t="s">
        <v>319</v>
      </c>
      <c r="D9" s="74" t="s">
        <v>320</v>
      </c>
      <c r="E9" s="74" t="s">
        <v>23</v>
      </c>
      <c r="F9" s="74" t="s">
        <v>216</v>
      </c>
      <c r="G9" s="73" t="s">
        <v>321</v>
      </c>
      <c r="H9" s="2"/>
      <c r="I9" s="3"/>
    </row>
    <row r="10" spans="1:9" ht="48.75" thickBot="1" x14ac:dyDescent="0.3">
      <c r="A10" s="71">
        <v>7.4</v>
      </c>
      <c r="B10" s="72" t="s">
        <v>301</v>
      </c>
      <c r="C10" s="74" t="s">
        <v>322</v>
      </c>
      <c r="D10" s="74" t="s">
        <v>323</v>
      </c>
      <c r="E10" s="74" t="s">
        <v>324</v>
      </c>
      <c r="F10" s="74" t="s">
        <v>325</v>
      </c>
      <c r="G10" s="74" t="s">
        <v>326</v>
      </c>
      <c r="H10" s="2"/>
      <c r="I10" s="3"/>
    </row>
    <row r="11" spans="1:9" ht="84.75" thickBot="1" x14ac:dyDescent="0.3">
      <c r="A11" s="71">
        <v>7.5</v>
      </c>
      <c r="B11" s="72" t="s">
        <v>302</v>
      </c>
      <c r="C11" s="74" t="s">
        <v>327</v>
      </c>
      <c r="D11" s="74" t="s">
        <v>34</v>
      </c>
      <c r="E11" s="74" t="s">
        <v>328</v>
      </c>
      <c r="F11" s="74" t="s">
        <v>329</v>
      </c>
      <c r="G11" s="73" t="s">
        <v>330</v>
      </c>
      <c r="H11" s="2"/>
      <c r="I11" s="3"/>
    </row>
    <row r="12" spans="1:9" ht="68.25" thickBot="1" x14ac:dyDescent="0.3">
      <c r="A12" s="71">
        <v>7.6</v>
      </c>
      <c r="B12" s="72" t="s">
        <v>303</v>
      </c>
      <c r="C12" s="74" t="s">
        <v>331</v>
      </c>
      <c r="D12" s="74" t="s">
        <v>332</v>
      </c>
      <c r="E12" s="74" t="s">
        <v>333</v>
      </c>
      <c r="F12" s="74" t="s">
        <v>334</v>
      </c>
      <c r="G12" s="73" t="s">
        <v>335</v>
      </c>
      <c r="H12" s="2"/>
      <c r="I12" s="3"/>
    </row>
    <row r="13" spans="1:9" ht="113.25" thickBot="1" x14ac:dyDescent="0.3">
      <c r="A13" s="71">
        <v>7.7</v>
      </c>
      <c r="B13" s="72" t="s">
        <v>304</v>
      </c>
      <c r="C13" s="74" t="s">
        <v>336</v>
      </c>
      <c r="D13" s="74" t="s">
        <v>337</v>
      </c>
      <c r="E13" s="74" t="s">
        <v>338</v>
      </c>
      <c r="F13" s="74" t="s">
        <v>339</v>
      </c>
      <c r="G13" s="73" t="s">
        <v>340</v>
      </c>
      <c r="H13" s="2"/>
      <c r="I13" s="3"/>
    </row>
    <row r="14" spans="1:9" ht="102" thickBot="1" x14ac:dyDescent="0.3">
      <c r="A14" s="71">
        <v>7.8</v>
      </c>
      <c r="B14" s="72" t="s">
        <v>305</v>
      </c>
      <c r="C14" s="74" t="s">
        <v>341</v>
      </c>
      <c r="D14" s="74" t="s">
        <v>342</v>
      </c>
      <c r="E14" s="74" t="s">
        <v>343</v>
      </c>
      <c r="F14" s="74" t="s">
        <v>344</v>
      </c>
      <c r="G14" s="73" t="s">
        <v>345</v>
      </c>
      <c r="H14" s="2"/>
      <c r="I14" s="3"/>
    </row>
    <row r="15" spans="1:9" ht="79.5" thickBot="1" x14ac:dyDescent="0.3">
      <c r="A15" s="71">
        <v>7.9</v>
      </c>
      <c r="B15" s="72" t="s">
        <v>306</v>
      </c>
      <c r="C15" s="74" t="s">
        <v>346</v>
      </c>
      <c r="D15" s="74" t="s">
        <v>347</v>
      </c>
      <c r="E15" s="74" t="s">
        <v>348</v>
      </c>
      <c r="F15" s="74" t="s">
        <v>349</v>
      </c>
      <c r="G15" s="73" t="s">
        <v>350</v>
      </c>
      <c r="H15" s="2"/>
      <c r="I15" s="3"/>
    </row>
    <row r="16" spans="1:9" ht="57" thickBot="1" x14ac:dyDescent="0.3">
      <c r="A16" s="79">
        <v>7.1</v>
      </c>
      <c r="B16" s="72" t="s">
        <v>307</v>
      </c>
      <c r="C16" s="74" t="s">
        <v>351</v>
      </c>
      <c r="D16" s="74" t="s">
        <v>352</v>
      </c>
      <c r="E16" s="74" t="s">
        <v>353</v>
      </c>
      <c r="F16" s="74" t="s">
        <v>354</v>
      </c>
      <c r="G16" s="73" t="s">
        <v>355</v>
      </c>
      <c r="H16" s="2"/>
      <c r="I16" s="3"/>
    </row>
    <row r="17" spans="1:9" ht="135.75" thickBot="1" x14ac:dyDescent="0.3">
      <c r="A17" s="71">
        <v>7.11</v>
      </c>
      <c r="B17" s="72" t="s">
        <v>308</v>
      </c>
      <c r="C17" s="74" t="s">
        <v>356</v>
      </c>
      <c r="D17" s="74" t="s">
        <v>357</v>
      </c>
      <c r="E17" s="74" t="s">
        <v>358</v>
      </c>
      <c r="F17" s="74" t="s">
        <v>359</v>
      </c>
      <c r="G17" s="73" t="s">
        <v>360</v>
      </c>
      <c r="H17" s="2"/>
      <c r="I17" s="3"/>
    </row>
    <row r="18" spans="1:9" ht="15.75" thickBot="1" x14ac:dyDescent="0.3"/>
    <row r="19" spans="1:9" ht="15.75" thickBot="1" x14ac:dyDescent="0.3">
      <c r="G19" s="75" t="s">
        <v>57</v>
      </c>
      <c r="H19" s="78" t="str">
        <f>IF(SUMIF(H7:H17,"&lt;&gt;#N/A")=0,"",SUMIF(H7:H17,"&lt;&gt;#N/A"))</f>
        <v/>
      </c>
      <c r="I19" s="1" t="str">
        <f>IF(SUMIF(I7:I17,"&lt;&gt;#N/A")=0,"",SUMIF(I7:I17,"&lt;&gt;#N/A"))</f>
        <v/>
      </c>
    </row>
    <row r="21" spans="1:9" x14ac:dyDescent="0.25">
      <c r="A21" s="76"/>
      <c r="B21" s="80" t="e">
        <v>#N/A</v>
      </c>
      <c r="C21" s="80">
        <v>1</v>
      </c>
      <c r="D21" s="80">
        <v>2</v>
      </c>
      <c r="E21" s="80">
        <v>3</v>
      </c>
      <c r="F21" s="80">
        <v>4</v>
      </c>
      <c r="G21" s="80">
        <v>5</v>
      </c>
      <c r="H21" s="77"/>
    </row>
  </sheetData>
  <sheetProtection algorithmName="SHA-512" hashValue="V2SVGkeN7YmYOYvOLQjyK54T79gDKs0oq5gT7xQobCKx4QYN4HYOAo7Jp0ulmPHCcefPzxNBYxdwUMwqZr+saQ==" saltValue="ftY/zfAJ5p0HzNxy0y47QA==" spinCount="100000" sheet="1" objects="1" scenarios="1"/>
  <mergeCells count="8">
    <mergeCell ref="G1:I1"/>
    <mergeCell ref="G2:I2"/>
    <mergeCell ref="G3:I3"/>
    <mergeCell ref="A5:A6"/>
    <mergeCell ref="B5:B6"/>
    <mergeCell ref="C5:F5"/>
    <mergeCell ref="H5:H6"/>
    <mergeCell ref="I5:I6"/>
  </mergeCells>
  <dataValidations count="1">
    <dataValidation type="list" allowBlank="1" showInputMessage="1" showErrorMessage="1" sqref="H7:I17" xr:uid="{0EA9C422-8A57-4BF3-BF1F-AB4790B05376}">
      <formula1>$A$21:$G$21</formula1>
    </dataValidation>
  </dataValidations>
  <pageMargins left="0.25" right="0.25" top="0.75" bottom="0.75" header="0.3" footer="0.3"/>
  <pageSetup orientation="landscape" r:id="rId1"/>
  <headerFooter>
    <oddFooter>&amp;L&amp;A&amp;C&amp;B Confidential&amp;B&amp;RPage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D49DF-F286-4354-97C6-3D750E836852}">
  <dimension ref="A1:I18"/>
  <sheetViews>
    <sheetView workbookViewId="0">
      <pane ySplit="6" topLeftCell="A7" activePane="bottomLeft" state="frozen"/>
      <selection pane="bottomLeft" activeCell="P8" sqref="P8"/>
    </sheetView>
  </sheetViews>
  <sheetFormatPr defaultColWidth="9.140625" defaultRowHeight="15" x14ac:dyDescent="0.25"/>
  <cols>
    <col min="1" max="1" width="5.5703125" style="25" bestFit="1" customWidth="1"/>
    <col min="2" max="2" width="12.7109375" style="25" customWidth="1"/>
    <col min="3" max="3" width="17" style="25" customWidth="1"/>
    <col min="4" max="4" width="17.7109375" style="25" customWidth="1"/>
    <col min="5" max="5" width="19.5703125" style="25" bestFit="1" customWidth="1"/>
    <col min="6" max="6" width="19.42578125" style="25" bestFit="1" customWidth="1"/>
    <col min="7" max="7" width="23" style="25" bestFit="1" customWidth="1"/>
    <col min="8" max="16384" width="9.140625" style="25"/>
  </cols>
  <sheetData>
    <row r="1" spans="1:9" ht="15.75" thickBot="1" x14ac:dyDescent="0.3">
      <c r="F1" s="26" t="s">
        <v>15</v>
      </c>
      <c r="G1" s="122" t="str">
        <f>IFERROR(IF('1.0 Customer Service'!G1:I1="","",'1.0 Customer Service'!G1:I1),"")</f>
        <v/>
      </c>
      <c r="H1" s="122"/>
      <c r="I1" s="122"/>
    </row>
    <row r="2" spans="1:9" ht="15.75" thickBot="1" x14ac:dyDescent="0.3">
      <c r="E2" s="27" t="s">
        <v>541</v>
      </c>
      <c r="F2" s="26" t="s">
        <v>16</v>
      </c>
      <c r="G2" s="132" t="str">
        <f>IFERROR(IF('1.0 Customer Service'!G2:I2="","",'1.0 Customer Service'!G2:I2),"")</f>
        <v/>
      </c>
      <c r="H2" s="132"/>
      <c r="I2" s="132"/>
    </row>
    <row r="3" spans="1:9" ht="15.75" thickBot="1" x14ac:dyDescent="0.3">
      <c r="F3" s="26" t="s">
        <v>17</v>
      </c>
      <c r="G3" s="132" t="str">
        <f>IFERROR(IF('1.0 Customer Service'!G3:I3="","",'1.0 Customer Service'!G3:I3),"")</f>
        <v/>
      </c>
      <c r="H3" s="132"/>
      <c r="I3" s="132"/>
    </row>
    <row r="4" spans="1:9" ht="15.75" thickBot="1" x14ac:dyDescent="0.3"/>
    <row r="5" spans="1:9" x14ac:dyDescent="0.25">
      <c r="A5" s="124" t="s">
        <v>0</v>
      </c>
      <c r="B5" s="126" t="s">
        <v>12</v>
      </c>
      <c r="C5" s="123" t="s">
        <v>1</v>
      </c>
      <c r="D5" s="123"/>
      <c r="E5" s="123"/>
      <c r="F5" s="123"/>
      <c r="G5" s="69" t="s">
        <v>7</v>
      </c>
      <c r="H5" s="128" t="s">
        <v>13</v>
      </c>
      <c r="I5" s="130" t="s">
        <v>14</v>
      </c>
    </row>
    <row r="6" spans="1:9" ht="21" customHeight="1" thickBot="1" x14ac:dyDescent="0.3">
      <c r="A6" s="125"/>
      <c r="B6" s="127"/>
      <c r="C6" s="70">
        <v>1</v>
      </c>
      <c r="D6" s="70">
        <v>2</v>
      </c>
      <c r="E6" s="70">
        <v>3</v>
      </c>
      <c r="F6" s="70">
        <v>4</v>
      </c>
      <c r="G6" s="70">
        <v>5</v>
      </c>
      <c r="H6" s="129"/>
      <c r="I6" s="131"/>
    </row>
    <row r="7" spans="1:9" ht="135.75" thickBot="1" x14ac:dyDescent="0.3">
      <c r="A7" s="71">
        <v>8.1</v>
      </c>
      <c r="B7" s="72" t="s">
        <v>361</v>
      </c>
      <c r="C7" s="73" t="s">
        <v>369</v>
      </c>
      <c r="D7" s="73" t="s">
        <v>370</v>
      </c>
      <c r="E7" s="73" t="s">
        <v>371</v>
      </c>
      <c r="F7" s="73" t="s">
        <v>372</v>
      </c>
      <c r="G7" s="73" t="s">
        <v>373</v>
      </c>
      <c r="H7" s="2"/>
      <c r="I7" s="3"/>
    </row>
    <row r="8" spans="1:9" ht="135.75" thickBot="1" x14ac:dyDescent="0.3">
      <c r="A8" s="71">
        <v>8.1999999999999993</v>
      </c>
      <c r="B8" s="72" t="s">
        <v>362</v>
      </c>
      <c r="C8" s="74" t="s">
        <v>374</v>
      </c>
      <c r="D8" s="74" t="s">
        <v>375</v>
      </c>
      <c r="E8" s="74" t="s">
        <v>376</v>
      </c>
      <c r="F8" s="74" t="s">
        <v>377</v>
      </c>
      <c r="G8" s="73" t="s">
        <v>378</v>
      </c>
      <c r="H8" s="2"/>
      <c r="I8" s="3"/>
    </row>
    <row r="9" spans="1:9" ht="113.25" thickBot="1" x14ac:dyDescent="0.3">
      <c r="A9" s="71">
        <v>8.3000000000000007</v>
      </c>
      <c r="B9" s="72" t="s">
        <v>363</v>
      </c>
      <c r="C9" s="74" t="s">
        <v>379</v>
      </c>
      <c r="D9" s="74" t="s">
        <v>380</v>
      </c>
      <c r="E9" s="74" t="s">
        <v>381</v>
      </c>
      <c r="F9" s="74" t="s">
        <v>382</v>
      </c>
      <c r="G9" s="73" t="s">
        <v>383</v>
      </c>
      <c r="H9" s="2"/>
      <c r="I9" s="3"/>
    </row>
    <row r="10" spans="1:9" ht="45.75" thickBot="1" x14ac:dyDescent="0.3">
      <c r="A10" s="71">
        <v>8.4</v>
      </c>
      <c r="B10" s="72" t="s">
        <v>364</v>
      </c>
      <c r="C10" s="74" t="s">
        <v>384</v>
      </c>
      <c r="D10" s="74" t="s">
        <v>385</v>
      </c>
      <c r="E10" s="74" t="s">
        <v>386</v>
      </c>
      <c r="F10" s="74" t="s">
        <v>387</v>
      </c>
      <c r="G10" s="74" t="s">
        <v>388</v>
      </c>
      <c r="H10" s="2"/>
      <c r="I10" s="3"/>
    </row>
    <row r="11" spans="1:9" ht="48.75" thickBot="1" x14ac:dyDescent="0.3">
      <c r="A11" s="71">
        <v>8.5</v>
      </c>
      <c r="B11" s="72" t="s">
        <v>365</v>
      </c>
      <c r="C11" s="74" t="s">
        <v>389</v>
      </c>
      <c r="D11" s="74" t="s">
        <v>390</v>
      </c>
      <c r="E11" s="74" t="s">
        <v>391</v>
      </c>
      <c r="F11" s="74" t="s">
        <v>392</v>
      </c>
      <c r="G11" s="73" t="s">
        <v>393</v>
      </c>
      <c r="H11" s="2"/>
      <c r="I11" s="3"/>
    </row>
    <row r="12" spans="1:9" ht="48.75" thickBot="1" x14ac:dyDescent="0.3">
      <c r="A12" s="71">
        <v>8.6</v>
      </c>
      <c r="B12" s="72" t="s">
        <v>366</v>
      </c>
      <c r="C12" s="74" t="s">
        <v>394</v>
      </c>
      <c r="D12" s="74" t="s">
        <v>395</v>
      </c>
      <c r="E12" s="74" t="s">
        <v>396</v>
      </c>
      <c r="F12" s="74" t="s">
        <v>397</v>
      </c>
      <c r="G12" s="73" t="s">
        <v>398</v>
      </c>
      <c r="H12" s="2"/>
      <c r="I12" s="3"/>
    </row>
    <row r="13" spans="1:9" ht="79.5" thickBot="1" x14ac:dyDescent="0.3">
      <c r="A13" s="71">
        <v>8.7000000000000099</v>
      </c>
      <c r="B13" s="72" t="s">
        <v>367</v>
      </c>
      <c r="C13" s="74" t="s">
        <v>399</v>
      </c>
      <c r="D13" s="74" t="s">
        <v>400</v>
      </c>
      <c r="E13" s="74" t="s">
        <v>401</v>
      </c>
      <c r="F13" s="74" t="s">
        <v>402</v>
      </c>
      <c r="G13" s="73" t="s">
        <v>403</v>
      </c>
      <c r="H13" s="2"/>
      <c r="I13" s="3"/>
    </row>
    <row r="14" spans="1:9" ht="45.75" thickBot="1" x14ac:dyDescent="0.3">
      <c r="A14" s="71">
        <v>8.8000000000000096</v>
      </c>
      <c r="B14" s="72" t="s">
        <v>368</v>
      </c>
      <c r="C14" s="74" t="s">
        <v>404</v>
      </c>
      <c r="D14" s="74" t="s">
        <v>405</v>
      </c>
      <c r="E14" s="74" t="s">
        <v>406</v>
      </c>
      <c r="F14" s="74" t="s">
        <v>407</v>
      </c>
      <c r="G14" s="73" t="s">
        <v>408</v>
      </c>
      <c r="H14" s="2"/>
      <c r="I14" s="3"/>
    </row>
    <row r="15" spans="1:9" ht="15.75" thickBot="1" x14ac:dyDescent="0.3"/>
    <row r="16" spans="1:9" ht="15.75" thickBot="1" x14ac:dyDescent="0.3">
      <c r="G16" s="75" t="s">
        <v>57</v>
      </c>
      <c r="H16" s="78" t="str">
        <f>IF(SUMIF(H7:H14,"&lt;&gt;#N/A")=0,"",SUMIF(H7:H14,"&lt;&gt;#N/A"))</f>
        <v/>
      </c>
      <c r="I16" s="1" t="str">
        <f>IF(SUMIF(I7:I14,"&lt;&gt;#N/A")=0,"",SUMIF(I7:I14,"&lt;&gt;#N/A"))</f>
        <v/>
      </c>
    </row>
    <row r="18" spans="1:8" x14ac:dyDescent="0.25">
      <c r="A18" s="76"/>
      <c r="B18" s="77" t="e">
        <v>#N/A</v>
      </c>
      <c r="C18" s="77">
        <v>1</v>
      </c>
      <c r="D18" s="77">
        <v>2</v>
      </c>
      <c r="E18" s="77">
        <v>3</v>
      </c>
      <c r="F18" s="77">
        <v>4</v>
      </c>
      <c r="G18" s="77">
        <v>5</v>
      </c>
      <c r="H18" s="77"/>
    </row>
  </sheetData>
  <sheetProtection algorithmName="SHA-512" hashValue="kDnlKvIMef5Sp9CKg1MR/ztoaarzw6bN97WRGX+skoArZu6mv0Tr62MMIY0NDvjtqiKrV15IMjMTf/8rg2Lx6w==" saltValue="vsQ+MOCyEnSyftT+xc5Axg==" spinCount="100000" sheet="1" objects="1" scenarios="1"/>
  <mergeCells count="8">
    <mergeCell ref="G1:I1"/>
    <mergeCell ref="G2:I2"/>
    <mergeCell ref="G3:I3"/>
    <mergeCell ref="A5:A6"/>
    <mergeCell ref="B5:B6"/>
    <mergeCell ref="C5:F5"/>
    <mergeCell ref="H5:H6"/>
    <mergeCell ref="I5:I6"/>
  </mergeCells>
  <dataValidations count="1">
    <dataValidation type="list" allowBlank="1" showInputMessage="1" showErrorMessage="1" sqref="H7:I14" xr:uid="{6A94B167-8D7C-4523-BC7A-ED83CD299171}">
      <formula1>$A$18:$G$18</formula1>
    </dataValidation>
  </dataValidations>
  <pageMargins left="0.25" right="0.25" top="0.75" bottom="0.75" header="0.3" footer="0.3"/>
  <pageSetup orientation="landscape" r:id="rId1"/>
  <headerFooter>
    <oddFooter>&amp;L&amp;A&amp;C&amp;B Confidential&amp;B&amp;RPage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BA855A054EAB448B32B9471241D541" ma:contentTypeVersion="2" ma:contentTypeDescription="Create a new document." ma:contentTypeScope="" ma:versionID="6b16dcf1b915d4824373ee03b889b438">
  <xsd:schema xmlns:xsd="http://www.w3.org/2001/XMLSchema" xmlns:xs="http://www.w3.org/2001/XMLSchema" xmlns:p="http://schemas.microsoft.com/office/2006/metadata/properties" xmlns:ns2="2570e22d-1667-4110-bac3-6c5cd387a8b3" targetNamespace="http://schemas.microsoft.com/office/2006/metadata/properties" ma:root="true" ma:fieldsID="dad7ca7768fd2b27f3c516a905f63e4b" ns2:_="">
    <xsd:import namespace="2570e22d-1667-4110-bac3-6c5cd387a8b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70e22d-1667-4110-bac3-6c5cd387a8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PolicyDirtyBag xmlns="microsoft.office.server.policy.changes">
  <Microsoft.Office.RecordsManagement.PolicyFeatures.Expiration op="Change"/>
</PolicyDirtyBag>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xml><?xml version="1.0" encoding="utf-8"?>
<ct:contentTypeSchema xmlns:ct="http://schemas.microsoft.com/office/2006/metadata/contentType" xmlns:ma="http://schemas.microsoft.com/office/2006/metadata/properties/metaAttributes" ct:_="" ma:_="" ma:contentTypeName="Creation Document" ma:contentTypeID="0x010100E4871AF5BC904041B7AAD09C4CA3B7A900F5A234819845934FAA0519CC22BBA51C" ma:contentTypeVersion="479" ma:contentTypeDescription="" ma:contentTypeScope="" ma:versionID="6c80752d4d375e1c72df2cb780c42f62">
  <xsd:schema xmlns:xsd="http://www.w3.org/2001/XMLSchema" xmlns:xs="http://www.w3.org/2001/XMLSchema" xmlns:p="http://schemas.microsoft.com/office/2006/metadata/properties" xmlns:ns1="0a24e26a-469a-4e20-bfd8-d2186ddcf709" xmlns:ns2="http://schemas.microsoft.com/sharepoint/v3" xmlns:ns3="10c4255c-825c-49a4-ad20-de4965b64a81" xmlns:ns4="ee60afb9-4a2c-401b-8c31-977bbec55113" xmlns:ns5="http://schemas.microsoft.com/sharepoint/v4" targetNamespace="http://schemas.microsoft.com/office/2006/metadata/properties" ma:root="true" ma:fieldsID="c0d294bd830aca4b5b1434081cb77ff1" ns1:_="" ns2:_="" ns3:_="" ns4:_="" ns5:_="">
    <xsd:import namespace="0a24e26a-469a-4e20-bfd8-d2186ddcf709"/>
    <xsd:import namespace="http://schemas.microsoft.com/sharepoint/v3"/>
    <xsd:import namespace="10c4255c-825c-49a4-ad20-de4965b64a81"/>
    <xsd:import namespace="ee60afb9-4a2c-401b-8c31-977bbec55113"/>
    <xsd:import namespace="http://schemas.microsoft.com/sharepoint/v4"/>
    <xsd:element name="properties">
      <xsd:complexType>
        <xsd:sequence>
          <xsd:element name="documentManagement">
            <xsd:complexType>
              <xsd:all>
                <xsd:element ref="ns1:LegacyNumber" minOccurs="0"/>
                <xsd:element ref="ns3:Doc_x0020_Revision"/>
                <xsd:element ref="ns3:Doc_x0020_Author"/>
                <xsd:element ref="ns1:RegulatoryClause" minOccurs="0"/>
                <xsd:element ref="ns1:Training" minOccurs="0"/>
                <xsd:element ref="ns1:CourseCode" minOccurs="0"/>
                <xsd:element ref="ns3:Effective_x0020_Date" minOccurs="0"/>
                <xsd:element ref="ns1:Obsolete" minOccurs="0"/>
                <xsd:element ref="ns1:Notes1" minOccurs="0"/>
                <xsd:element ref="ns4:Workflow_x0020_Status" minOccurs="0"/>
                <xsd:element ref="ns2:LikesCount" minOccurs="0"/>
                <xsd:element ref="ns2:_vti_ItemHoldRecordStatus" minOccurs="0"/>
                <xsd:element ref="ns1:_dlc_DocIdUrl" minOccurs="0"/>
                <xsd:element ref="ns1:l4f25b51e4224444a916524ee2296c6f" minOccurs="0"/>
                <xsd:element ref="ns1:OriginalName" minOccurs="0"/>
                <xsd:element ref="ns1:_dlc_DocIdPersistId" minOccurs="0"/>
                <xsd:element ref="ns3:TaxCatchAll" minOccurs="0"/>
                <xsd:element ref="ns3:TaxCatchAllLabel" minOccurs="0"/>
                <xsd:element ref="ns1:TaxKeywordTaxHTField" minOccurs="0"/>
                <xsd:element ref="ns2:_dlc_Exempt" minOccurs="0"/>
                <xsd:element ref="ns2:_dlc_ExpireDateSaved" minOccurs="0"/>
                <xsd:element ref="ns2:_dlc_ExpireDate" minOccurs="0"/>
                <xsd:element ref="ns1:f67ce65d29a64d4cb5ad368ffdb17d2a" minOccurs="0"/>
                <xsd:element ref="ns1:TrainingApproval" minOccurs="0"/>
                <xsd:element ref="ns1:pb51beff022c4a3fa2f1afc74ad15f6f" minOccurs="0"/>
                <xsd:element ref="ns1:nc34d65d655544d294b22ccb1917efb2" minOccurs="0"/>
                <xsd:element ref="ns1:ed265a4af2004661801b191ac8769799" minOccurs="0"/>
                <xsd:element ref="ns1:_dlc_DocId" minOccurs="0"/>
                <xsd:element ref="ns2:RatedBy" minOccurs="0"/>
                <xsd:element ref="ns2:Ratings" minOccurs="0"/>
                <xsd:element ref="ns5:IconOverlay" minOccurs="0"/>
                <xsd:element ref="ns2:LikedBy" minOccurs="0"/>
                <xsd:element ref="ns2:_vti_ItemDeclaredRecord" minOccurs="0"/>
                <xsd:element ref="ns4:Ro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4e26a-469a-4e20-bfd8-d2186ddcf709" elementFormDefault="qualified">
    <xsd:import namespace="http://schemas.microsoft.com/office/2006/documentManagement/types"/>
    <xsd:import namespace="http://schemas.microsoft.com/office/infopath/2007/PartnerControls"/>
    <xsd:element name="LegacyNumber" ma:index="2" nillable="true" ma:displayName="Legacy Doc. Number" ma:internalName="LegacyNumber">
      <xsd:simpleType>
        <xsd:restriction base="dms:Text">
          <xsd:maxLength value="50"/>
        </xsd:restriction>
      </xsd:simpleType>
    </xsd:element>
    <xsd:element name="RegulatoryClause" ma:index="10" nillable="true" ma:displayName="Regulatory Clause" ma:internalName="RegulatoryClause">
      <xsd:simpleType>
        <xsd:restriction base="dms:Text">
          <xsd:maxLength value="255"/>
        </xsd:restriction>
      </xsd:simpleType>
    </xsd:element>
    <xsd:element name="Training" ma:index="11" nillable="true" ma:displayName="Requires Training" ma:default="0" ma:internalName="Training" ma:readOnly="false">
      <xsd:simpleType>
        <xsd:restriction base="dms:Boolean"/>
      </xsd:simpleType>
    </xsd:element>
    <xsd:element name="CourseCode" ma:index="12" nillable="true" ma:displayName="Course Code" ma:internalName="CourseCode">
      <xsd:simpleType>
        <xsd:restriction base="dms:Text">
          <xsd:maxLength value="50"/>
        </xsd:restriction>
      </xsd:simpleType>
    </xsd:element>
    <xsd:element name="Obsolete" ma:index="16" nillable="true" ma:displayName="Obsolete Date" ma:description="Please ensure that Obsolete Date is empty until the document becomes inactive. Files are moved into an archive location when a date is specified." ma:format="DateOnly" ma:indexed="true" ma:internalName="Obsolete">
      <xsd:simpleType>
        <xsd:restriction base="dms:DateTime"/>
      </xsd:simpleType>
    </xsd:element>
    <xsd:element name="Notes1" ma:index="19" nillable="true" ma:displayName="Notes" ma:internalName="Notes1">
      <xsd:simpleType>
        <xsd:restriction base="dms:Note"/>
      </xsd:simpleType>
    </xsd:element>
    <xsd:element name="_dlc_DocIdUrl" ma:index="2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l4f25b51e4224444a916524ee2296c6f" ma:index="27" ma:taxonomy="true" ma:internalName="l4f25b51e4224444a916524ee2296c6f" ma:taxonomyFieldName="DocumentType" ma:displayName="Doc. Type" ma:readOnly="false" ma:default="" ma:fieldId="{54f25b51-e422-4444-a916-524ee2296c6f}" ma:sspId="92e14ebf-c444-4c35-b3fa-0c11c1f024a5" ma:termSetId="cf591209-1897-480f-ad99-e5e8618e216e" ma:anchorId="00000000-0000-0000-0000-000000000000" ma:open="false" ma:isKeyword="false">
      <xsd:complexType>
        <xsd:sequence>
          <xsd:element ref="pc:Terms" minOccurs="0" maxOccurs="1"/>
        </xsd:sequence>
      </xsd:complexType>
    </xsd:element>
    <xsd:element name="OriginalName" ma:index="28" nillable="true" ma:displayName="Original FileName" ma:hidden="true" ma:internalName="OriginalName" ma:readOnly="false">
      <xsd:simpleType>
        <xsd:restriction base="dms:Text">
          <xsd:maxLength value="255"/>
        </xsd:restriction>
      </xsd:simpleType>
    </xsd:element>
    <xsd:element name="_dlc_DocIdPersistId" ma:index="29" nillable="true" ma:displayName="Persist ID" ma:description="Keep ID on add." ma:hidden="true" ma:internalName="_dlc_DocIdPersistId" ma:readOnly="true">
      <xsd:simpleType>
        <xsd:restriction base="dms:Boolean"/>
      </xsd:simpleType>
    </xsd:element>
    <xsd:element name="TaxKeywordTaxHTField" ma:index="32" nillable="true" ma:taxonomy="true" ma:internalName="TaxKeywordTaxHTField" ma:taxonomyFieldName="TaxKeyword" ma:displayName="Keywords or Tags" ma:fieldId="{23f27201-bee3-471e-b2e7-b64fd8b7ca38}" ma:taxonomyMulti="true" ma:sspId="92e14ebf-c444-4c35-b3fa-0c11c1f024a5" ma:termSetId="00000000-0000-0000-0000-000000000000" ma:anchorId="00000000-0000-0000-0000-000000000000" ma:open="true" ma:isKeyword="true">
      <xsd:complexType>
        <xsd:sequence>
          <xsd:element ref="pc:Terms" minOccurs="0" maxOccurs="1"/>
        </xsd:sequence>
      </xsd:complexType>
    </xsd:element>
    <xsd:element name="f67ce65d29a64d4cb5ad368ffdb17d2a" ma:index="38" ma:taxonomy="true" ma:internalName="f67ce65d29a64d4cb5ad368ffdb17d2a" ma:taxonomyFieldName="BusinessUnit" ma:displayName="Business Unit" ma:readOnly="false" ma:default="1;#All|d23ea38f-5cdc-4f77-8d20-b0a70977d561" ma:fieldId="{f67ce65d-29a6-4d4c-b5ad-368ffdb17d2a}" ma:taxonomyMulti="true" ma:sspId="92e14ebf-c444-4c35-b3fa-0c11c1f024a5" ma:termSetId="48a1f564-93c3-4ea7-a677-e1694cdd2dc4" ma:anchorId="00000000-0000-0000-0000-000000000000" ma:open="false" ma:isKeyword="false">
      <xsd:complexType>
        <xsd:sequence>
          <xsd:element ref="pc:Terms" minOccurs="0" maxOccurs="1"/>
        </xsd:sequence>
      </xsd:complexType>
    </xsd:element>
    <xsd:element name="TrainingApproval" ma:index="41" nillable="true" ma:displayName="Training Approval" ma:hidden="true" ma:internalName="TrainingApproval" ma:readOnly="false">
      <xsd:simpleType>
        <xsd:restriction base="dms:Text">
          <xsd:maxLength value="255"/>
        </xsd:restriction>
      </xsd:simpleType>
    </xsd:element>
    <xsd:element name="pb51beff022c4a3fa2f1afc74ad15f6f" ma:index="43" ma:taxonomy="true" ma:internalName="pb51beff022c4a3fa2f1afc74ad15f6f" ma:taxonomyFieldName="ProcessOwner" ma:displayName="Process Owner" ma:default="" ma:fieldId="{9b51beff-022c-4a3f-a2f1-afc74ad15f6f}" ma:taxonomyMulti="true" ma:sspId="92e14ebf-c444-4c35-b3fa-0c11c1f024a5" ma:termSetId="0274eedc-124c-401a-8283-123c505379aa" ma:anchorId="00000000-0000-0000-0000-000000000000" ma:open="false" ma:isKeyword="false">
      <xsd:complexType>
        <xsd:sequence>
          <xsd:element ref="pc:Terms" minOccurs="0" maxOccurs="1"/>
        </xsd:sequence>
      </xsd:complexType>
    </xsd:element>
    <xsd:element name="nc34d65d655544d294b22ccb1917efb2" ma:index="44" ma:taxonomy="true" ma:internalName="nc34d65d655544d294b22ccb1917efb2" ma:taxonomyFieldName="DistributionLocations" ma:displayName="Distribution Locations" ma:readOnly="false" ma:default="2;#Document Control|5f712901-8452-4371-a0fe-9bb3754c7d56" ma:fieldId="{7c34d65d-6555-44d2-94b2-2ccb1917efb2}" ma:taxonomyMulti="true" ma:sspId="92e14ebf-c444-4c35-b3fa-0c11c1f024a5" ma:termSetId="91212548-1d02-415e-a557-f548575e3ddd" ma:anchorId="00000000-0000-0000-0000-000000000000" ma:open="true" ma:isKeyword="false">
      <xsd:complexType>
        <xsd:sequence>
          <xsd:element ref="pc:Terms" minOccurs="0" maxOccurs="1"/>
        </xsd:sequence>
      </xsd:complexType>
    </xsd:element>
    <xsd:element name="ed265a4af2004661801b191ac8769799" ma:index="45" nillable="true" ma:taxonomy="true" ma:internalName="ed265a4af2004661801b191ac8769799" ma:taxonomyFieldName="RegulatoryStd" ma:displayName="Regulatory Standard" ma:default="" ma:fieldId="{ed265a4a-f200-4661-801b-191ac8769799}" ma:taxonomyMulti="true" ma:sspId="92e14ebf-c444-4c35-b3fa-0c11c1f024a5" ma:termSetId="4285085a-a1f9-478c-8ce4-f10ee88cd457" ma:anchorId="00000000-0000-0000-0000-000000000000" ma:open="false" ma:isKeyword="false">
      <xsd:complexType>
        <xsd:sequence>
          <xsd:element ref="pc:Terms" minOccurs="0" maxOccurs="1"/>
        </xsd:sequence>
      </xsd:complexType>
    </xsd:element>
    <xsd:element name="_dlc_DocId" ma:index="46"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ikesCount" ma:index="22" nillable="true" ma:displayName="Number of Likes" ma:internalName="LikesCount">
      <xsd:simpleType>
        <xsd:restriction base="dms:Unknown"/>
      </xsd:simpleType>
    </xsd:element>
    <xsd:element name="_vti_ItemHoldRecordStatus" ma:index="24" nillable="true" ma:displayName="Hold and Record Status" ma:decimals="0" ma:description="" ma:hidden="true" ma:indexed="true" ma:internalName="_vti_ItemHoldRecordStatus" ma:readOnly="true">
      <xsd:simpleType>
        <xsd:restriction base="dms:Unknown"/>
      </xsd:simpleType>
    </xsd:element>
    <xsd:element name="_dlc_Exempt" ma:index="34" nillable="true" ma:displayName="Exempt from Policy" ma:hidden="true" ma:internalName="_dlc_Exempt" ma:readOnly="true">
      <xsd:simpleType>
        <xsd:restriction base="dms:Unknown"/>
      </xsd:simpleType>
    </xsd:element>
    <xsd:element name="_dlc_ExpireDateSaved" ma:index="35" nillable="true" ma:displayName="Original Expiration Date" ma:hidden="true" ma:internalName="_dlc_ExpireDateSaved" ma:readOnly="true">
      <xsd:simpleType>
        <xsd:restriction base="dms:DateTime"/>
      </xsd:simpleType>
    </xsd:element>
    <xsd:element name="_dlc_ExpireDate" ma:index="36" nillable="true" ma:displayName="Expiration Date" ma:description="" ma:hidden="true" ma:indexed="true" ma:internalName="_dlc_ExpireDate" ma:readOnly="true">
      <xsd:simpleType>
        <xsd:restriction base="dms:DateTime"/>
      </xsd:simpleType>
    </xsd:element>
    <xsd:element name="RatedBy" ma:index="48"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49" nillable="true" ma:displayName="User ratings" ma:description="User ratings for the item" ma:hidden="true" ma:internalName="Ratings">
      <xsd:simpleType>
        <xsd:restriction base="dms:Note"/>
      </xsd:simpleType>
    </xsd:element>
    <xsd:element name="LikedBy" ma:index="51"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vti_ItemDeclaredRecord" ma:index="52"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0c4255c-825c-49a4-ad20-de4965b64a81" elementFormDefault="qualified">
    <xsd:import namespace="http://schemas.microsoft.com/office/2006/documentManagement/types"/>
    <xsd:import namespace="http://schemas.microsoft.com/office/infopath/2007/PartnerControls"/>
    <xsd:element name="Doc_x0020_Revision" ma:index="3" ma:displayName="Doc. Rev." ma:internalName="Doc_x0020_Revision" ma:readOnly="false">
      <xsd:simpleType>
        <xsd:restriction base="dms:Text">
          <xsd:maxLength value="25"/>
        </xsd:restriction>
      </xsd:simpleType>
    </xsd:element>
    <xsd:element name="Doc_x0020_Author" ma:index="5" ma:displayName="Doc Author" ma:description="Please enter Windows username or full name of the author. For externally supplied documents, type “Vendor” or “Customer”. Then, click person with checkmark icon to verify." ma:list="UserInfo" ma:SharePointGroup="0" ma:internalName="Doc_x0020_Author" ma:showField="Tit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Effective_x0020_Date" ma:index="15" nillable="true" ma:displayName="Effective Date" ma:default="[today]" ma:format="DateOnly" ma:internalName="Effective_x0020_Date">
      <xsd:simpleType>
        <xsd:restriction base="dms:DateTime"/>
      </xsd:simpleType>
    </xsd:element>
    <xsd:element name="TaxCatchAll" ma:index="30" nillable="true" ma:displayName="Taxonomy Catch All Column" ma:hidden="true" ma:list="{b2197d75-aa70-4c99-87e5-1b2ab5081ecd}" ma:internalName="TaxCatchAll" ma:showField="CatchAllData" ma:web="0a24e26a-469a-4e20-bfd8-d2186ddcf709">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b2197d75-aa70-4c99-87e5-1b2ab5081ecd}" ma:internalName="TaxCatchAllLabel" ma:readOnly="true" ma:showField="CatchAllDataLabel" ma:web="0a24e26a-469a-4e20-bfd8-d2186ddcf70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60afb9-4a2c-401b-8c31-977bbec55113" elementFormDefault="qualified">
    <xsd:import namespace="http://schemas.microsoft.com/office/2006/documentManagement/types"/>
    <xsd:import namespace="http://schemas.microsoft.com/office/infopath/2007/PartnerControls"/>
    <xsd:element name="Workflow_x0020_Status" ma:index="21" nillable="true" ma:displayName="Workflow Status" ma:internalName="Workflow_x0020_Status">
      <xsd:complexType>
        <xsd:complexContent>
          <xsd:extension base="dms:URL">
            <xsd:sequence>
              <xsd:element name="Url" type="dms:ValidUrl" minOccurs="0" nillable="true"/>
              <xsd:element name="Description" type="xsd:string" nillable="true"/>
            </xsd:sequence>
          </xsd:extension>
        </xsd:complexContent>
      </xsd:complexType>
    </xsd:element>
    <xsd:element name="Role" ma:index="55" nillable="true" ma:displayName="Role" ma:description="Used for new Supply Chain documents only" ma:internalName="Role">
      <xsd:complexType>
        <xsd:complexContent>
          <xsd:extension base="dms:MultiChoice">
            <xsd:sequence>
              <xsd:element name="Value" maxOccurs="unbounded" minOccurs="0" nillable="true">
                <xsd:simpleType>
                  <xsd:restriction base="dms:Choice">
                    <xsd:enumeration value="MS"/>
                    <xsd:enumeration value="PSS"/>
                    <xsd:enumeration value="PS"/>
                    <xsd:enumeration value="CM"/>
                    <xsd:enumeration value="SCL"/>
                    <xsd:enumeration value="CFTL"/>
                    <xsd:enumeration value="PC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5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3" ma:displayName="Content Type"/>
        <xsd:element ref="dc:title" maxOccurs="1" ma:index="4" ma:displayName="Document Name or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0F2261-F02B-43B6-A806-0F7F015B144E}">
  <ds:schemaRefs>
    <ds:schemaRef ds:uri="http://schemas.microsoft.com/sharepoint/v3/contenttype/forms"/>
  </ds:schemaRefs>
</ds:datastoreItem>
</file>

<file path=customXml/itemProps2.xml><?xml version="1.0" encoding="utf-8"?>
<ds:datastoreItem xmlns:ds="http://schemas.openxmlformats.org/officeDocument/2006/customXml" ds:itemID="{F344FD70-1B74-46EA-AA4F-1F2B97AC07E4}">
  <ds:schemaRefs>
    <ds:schemaRef ds:uri="ee60afb9-4a2c-401b-8c31-977bbec55113"/>
    <ds:schemaRef ds:uri="http://purl.org/dc/terms/"/>
    <ds:schemaRef ds:uri="http://schemas.microsoft.com/sharepoint/v3"/>
    <ds:schemaRef ds:uri="10c4255c-825c-49a4-ad20-de4965b64a81"/>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0a24e26a-469a-4e20-bfd8-d2186ddcf709"/>
    <ds:schemaRef ds:uri="http://schemas.openxmlformats.org/package/2006/metadata/core-properties"/>
    <ds:schemaRef ds:uri="http://schemas.microsoft.com/sharepoint/v4"/>
    <ds:schemaRef ds:uri="http://www.w3.org/XML/1998/namespace"/>
  </ds:schemaRefs>
</ds:datastoreItem>
</file>

<file path=customXml/itemProps3.xml><?xml version="1.0" encoding="utf-8"?>
<ds:datastoreItem xmlns:ds="http://schemas.openxmlformats.org/officeDocument/2006/customXml" ds:itemID="{3AB7F965-85D1-4802-94A9-9C8DB6354C66}"/>
</file>

<file path=customXml/itemProps4.xml><?xml version="1.0" encoding="utf-8"?>
<ds:datastoreItem xmlns:ds="http://schemas.openxmlformats.org/officeDocument/2006/customXml" ds:itemID="{1B382A54-2D1B-4613-8F3E-DEE3041575B8}">
  <ds:schemaRefs>
    <ds:schemaRef ds:uri="microsoft.office.server.policy.changes"/>
  </ds:schemaRefs>
</ds:datastoreItem>
</file>

<file path=customXml/itemProps5.xml><?xml version="1.0" encoding="utf-8"?>
<ds:datastoreItem xmlns:ds="http://schemas.openxmlformats.org/officeDocument/2006/customXml" ds:itemID="{CF59FAA5-78CF-42AC-95F2-95CB4C2EAFAC}">
  <ds:schemaRefs>
    <ds:schemaRef ds:uri="http://schemas.microsoft.com/sharepoint/events"/>
  </ds:schemaRefs>
</ds:datastoreItem>
</file>

<file path=customXml/itemProps6.xml><?xml version="1.0" encoding="utf-8"?>
<ds:datastoreItem xmlns:ds="http://schemas.openxmlformats.org/officeDocument/2006/customXml" ds:itemID="{F59B5E57-CC79-48AC-812B-9516EF76E9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4e26a-469a-4e20-bfd8-d2186ddcf709"/>
    <ds:schemaRef ds:uri="http://schemas.microsoft.com/sharepoint/v3"/>
    <ds:schemaRef ds:uri="10c4255c-825c-49a4-ad20-de4965b64a81"/>
    <ds:schemaRef ds:uri="ee60afb9-4a2c-401b-8c31-977bbec5511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1.0 Customer Service</vt:lpstr>
      <vt:lpstr>2.0 Results</vt:lpstr>
      <vt:lpstr>3.0 Mgmt System Plan</vt:lpstr>
      <vt:lpstr>4.0 New Product Support</vt:lpstr>
      <vt:lpstr>5.0 Process Quality Mgmt</vt:lpstr>
      <vt:lpstr>6.0 MFG Capability &amp; Imp. Proce</vt:lpstr>
      <vt:lpstr>7.0 Supply Chain Management</vt:lpstr>
      <vt:lpstr>8.0 Financial Systems</vt:lpstr>
      <vt:lpstr>9.0 Quality Systems</vt:lpstr>
      <vt:lpstr>10.0 Operational Excellence</vt:lpstr>
      <vt:lpstr>11.0 Core Competencies</vt:lpstr>
      <vt:lpstr>Summary</vt:lpstr>
      <vt:lpstr>History of Changes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Supplier Assessment</dc:title>
  <dc:creator>Brian Estep</dc:creator>
  <cp:keywords>Supplier</cp:keywords>
  <cp:lastModifiedBy>John Gaspari</cp:lastModifiedBy>
  <cp:lastPrinted>2019-10-18T15:59:08Z</cp:lastPrinted>
  <dcterms:created xsi:type="dcterms:W3CDTF">2019-10-17T14:38:00Z</dcterms:created>
  <dcterms:modified xsi:type="dcterms:W3CDTF">2020-02-12T17:54:01Z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115;#Supplier|efc44889-43ec-4884-9ebe-970e126b5c4e</vt:lpwstr>
  </property>
  <property fmtid="{D5CDD505-2E9C-101B-9397-08002B2CF9AE}" pid="3" name="RegulatoryStd">
    <vt:lpwstr>30;#ISO 13485|39d87ca1-c74e-477a-afeb-f77d1f8e72eb;#46;#ISO 9001|0459e3f8-a014-4a9c-81b1-91f0af33640d</vt:lpwstr>
  </property>
  <property fmtid="{D5CDD505-2E9C-101B-9397-08002B2CF9AE}" pid="4" name="_dlc_policyId">
    <vt:lpwstr>/sites/document/Documents</vt:lpwstr>
  </property>
  <property fmtid="{D5CDD505-2E9C-101B-9397-08002B2CF9AE}" pid="5" name="ecm_ItemDeleteBlockHolders">
    <vt:lpwstr>ecm_InPlaceRecordLock</vt:lpwstr>
  </property>
  <property fmtid="{D5CDD505-2E9C-101B-9397-08002B2CF9AE}" pid="6" name="Occupation">
    <vt:lpwstr>;#MS;#</vt:lpwstr>
  </property>
  <property fmtid="{D5CDD505-2E9C-101B-9397-08002B2CF9AE}" pid="7" name="BusinessUnit">
    <vt:lpwstr>1;#ALL|d23ea38f-5cdc-4f77-8d20-b0a70977d561</vt:lpwstr>
  </property>
  <property fmtid="{D5CDD505-2E9C-101B-9397-08002B2CF9AE}" pid="8" name="ContentTypeId">
    <vt:lpwstr>0x010100D6BA855A054EAB448B32B9471241D541</vt:lpwstr>
  </property>
  <property fmtid="{D5CDD505-2E9C-101B-9397-08002B2CF9AE}" pid="9" name="ItemRetentionFormula">
    <vt:lpwstr>&lt;formula id="Microsoft.Office.RecordsManagement.PolicyFeatures.Expiration.Formula.BuiltIn"&gt;&lt;number&gt;2&lt;/number&gt;&lt;property&gt;Effective_x005f_x0020_Date&lt;/property&gt;&lt;propertyId&gt;00000000-0000-0000-0000-000000000000&lt;/propertyId&gt;&lt;period&gt;years&lt;/period&gt;&lt;/formula&gt;</vt:lpwstr>
  </property>
  <property fmtid="{D5CDD505-2E9C-101B-9397-08002B2CF9AE}" pid="10" name="_dlc_LastRun">
    <vt:lpwstr>10/19/2019 23:05:26</vt:lpwstr>
  </property>
  <property fmtid="{D5CDD505-2E9C-101B-9397-08002B2CF9AE}" pid="11" name="ProcessOwner">
    <vt:lpwstr>226;#Quality Leader|f9590330-d3d5-43ea-a1b4-0e55e9f7532e</vt:lpwstr>
  </property>
  <property fmtid="{D5CDD505-2E9C-101B-9397-08002B2CF9AE}" pid="12" name="_dlc_DocIdItemGuid">
    <vt:lpwstr>bc515df5-920c-4bfd-880d-779b14c35a3e</vt:lpwstr>
  </property>
  <property fmtid="{D5CDD505-2E9C-101B-9397-08002B2CF9AE}" pid="13" name="_dlc_ItemStageId">
    <vt:lpwstr/>
  </property>
  <property fmtid="{D5CDD505-2E9C-101B-9397-08002B2CF9AE}" pid="14" name="DocumentType">
    <vt:lpwstr>20;#Form|404e5ad8-83e0-475f-b206-49ad90f0f943</vt:lpwstr>
  </property>
  <property fmtid="{D5CDD505-2E9C-101B-9397-08002B2CF9AE}" pid="15" name="_dlc_ItemSavedData">
    <vt:lpwstr>0,4</vt:lpwstr>
  </property>
  <property fmtid="{D5CDD505-2E9C-101B-9397-08002B2CF9AE}" pid="16" name="WorkflowChangePath">
    <vt:lpwstr>8aa9f6d9-6dbf-4431-897f-48425a4005a9,19;8aa9f6d9-6dbf-4431-897f-48425a4005a9,29;8aa9f6d9-6dbf-4431-897f-48425a4005a9,42;8aa9f6d9-6dbf-4431-897f-48425a4005a9,45;</vt:lpwstr>
  </property>
  <property fmtid="{D5CDD505-2E9C-101B-9397-08002B2CF9AE}" pid="17" name="ecm_RecordRestrictions">
    <vt:lpwstr>BlockDelete</vt:lpwstr>
  </property>
  <property fmtid="{D5CDD505-2E9C-101B-9397-08002B2CF9AE}" pid="18" name="_dlc_ItemScheduleId">
    <vt:lpwstr>1</vt:lpwstr>
  </property>
  <property fmtid="{D5CDD505-2E9C-101B-9397-08002B2CF9AE}" pid="19" name="OriginalFileName">
    <vt:lpwstr>C-0002595</vt:lpwstr>
  </property>
  <property fmtid="{D5CDD505-2E9C-101B-9397-08002B2CF9AE}" pid="20" name="DistributionLocations">
    <vt:lpwstr>265;#ALL|af32f0bf-3063-4b89-962c-51c806c309f9</vt:lpwstr>
  </property>
</Properties>
</file>